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_heinz\themen\lohsdorf\kh1000\"/>
    </mc:Choice>
  </mc:AlternateContent>
  <xr:revisionPtr revIDLastSave="0" documentId="8_{958170EC-35ED-4DD1-B7DB-65C903EF3FB2}" xr6:coauthVersionLast="47" xr6:coauthVersionMax="47" xr10:uidLastSave="{00000000-0000-0000-0000-000000000000}"/>
  <bookViews>
    <workbookView xWindow="28680" yWindow="-120" windowWidth="29040" windowHeight="15840" xr2:uid="{45D63BC7-D2DE-4E31-81B2-3586212C8DB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s="1"/>
  <c r="G32" i="1"/>
  <c r="G31" i="1"/>
  <c r="G68" i="1"/>
  <c r="G71" i="1"/>
  <c r="G55" i="1"/>
  <c r="G52" i="1"/>
  <c r="G48" i="1"/>
  <c r="G45" i="1"/>
  <c r="G43" i="1"/>
  <c r="G40" i="1"/>
  <c r="G38" i="1"/>
  <c r="G34" i="1"/>
  <c r="G10" i="1"/>
  <c r="H10" i="1" s="1"/>
  <c r="G16" i="1"/>
  <c r="G15" i="1"/>
  <c r="G14" i="1"/>
  <c r="G13" i="1"/>
  <c r="G12" i="1"/>
  <c r="G11" i="1"/>
  <c r="F58" i="1"/>
  <c r="F67" i="1"/>
  <c r="J66" i="1"/>
  <c r="J62" i="1"/>
  <c r="J61" i="1"/>
  <c r="J59" i="1"/>
  <c r="J57" i="1"/>
  <c r="J54" i="1"/>
  <c r="J53" i="1"/>
  <c r="J49" i="1"/>
  <c r="J46" i="1"/>
  <c r="J41" i="1"/>
  <c r="J39" i="1"/>
  <c r="J38" i="1"/>
  <c r="F32" i="1"/>
  <c r="F31" i="1"/>
  <c r="F71" i="1"/>
  <c r="F37" i="1"/>
  <c r="F70" i="1"/>
  <c r="F69" i="1"/>
  <c r="F68" i="1"/>
  <c r="F66" i="1"/>
  <c r="F65" i="1"/>
  <c r="F64" i="1"/>
  <c r="F63" i="1"/>
  <c r="F62" i="1"/>
  <c r="F61" i="1"/>
  <c r="F60" i="1"/>
  <c r="F59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6" i="1"/>
  <c r="F35" i="1"/>
  <c r="F34" i="1"/>
  <c r="F33" i="1"/>
  <c r="H11" i="1" l="1"/>
  <c r="H12" i="1" s="1"/>
  <c r="H13" i="1" s="1"/>
  <c r="H14" i="1" s="1"/>
  <c r="H15" i="1" s="1"/>
  <c r="H16" i="1" s="1"/>
</calcChain>
</file>

<file path=xl/sharedStrings.xml><?xml version="1.0" encoding="utf-8"?>
<sst xmlns="http://schemas.openxmlformats.org/spreadsheetml/2006/main" count="239" uniqueCount="162">
  <si>
    <t>DL Lohsdorfer Bach</t>
  </si>
  <si>
    <t>BÜ Feldweg</t>
  </si>
  <si>
    <t>BÜ Forst-/Wanderweg</t>
  </si>
  <si>
    <t>Interner Überweg im Bf Lohsdorf</t>
  </si>
  <si>
    <t>Betonbrücke Anton (Wasserbehälter)</t>
  </si>
  <si>
    <t>Betonbrücke Berta (vor Einschnitt)</t>
  </si>
  <si>
    <t>Betonbrücke Cäsar (Mittelbrücke)</t>
  </si>
  <si>
    <t>Betonbrücke Dora (Birkenbachbrücke)</t>
  </si>
  <si>
    <t>Betonbrücke Gustav (verschüttet)</t>
  </si>
  <si>
    <t>Quelle</t>
  </si>
  <si>
    <t>Station</t>
  </si>
  <si>
    <t>Bezeichnung</t>
  </si>
  <si>
    <t>Alte Eisenbrücke (um 1935†)</t>
  </si>
  <si>
    <t>Alte Betonbrücke (um 1935†)</t>
  </si>
  <si>
    <t>BÜ Mühlstraße unten</t>
  </si>
  <si>
    <t>BÜ Mühlstraße oben</t>
  </si>
  <si>
    <t>Zufahrt Gehöft</t>
  </si>
  <si>
    <t>Eisenbrücke 1</t>
  </si>
  <si>
    <t>Eisenbrücke 2</t>
  </si>
  <si>
    <t>Bf Lohsdorf Gleisende S</t>
  </si>
  <si>
    <t>Funke 2021b</t>
  </si>
  <si>
    <t>Funke 2021c</t>
  </si>
  <si>
    <t>Eichler 2025b</t>
  </si>
  <si>
    <t>Böhm 2025</t>
  </si>
  <si>
    <t>Funke 2014f</t>
  </si>
  <si>
    <t>Herbach 2025s</t>
  </si>
  <si>
    <t>Herbach 2025c</t>
  </si>
  <si>
    <t>Bis Streckenmitte Lage Sorge</t>
  </si>
  <si>
    <t>Bis vor Eisenbrücke Lage Glasstraße</t>
  </si>
  <si>
    <t>Bis Hp LD Glasstraße Wbh</t>
  </si>
  <si>
    <t>Bis Gleisende vor Brücke Cäsar</t>
  </si>
  <si>
    <t>Beschreibung</t>
  </si>
  <si>
    <t>Eröffnung</t>
  </si>
  <si>
    <t>Anmerkung</t>
  </si>
  <si>
    <t xml:space="preserve">Quelle </t>
  </si>
  <si>
    <t>stellig</t>
  </si>
  <si>
    <t xml:space="preserve">Bf Lohsdorf  </t>
  </si>
  <si>
    <t>Quellen</t>
  </si>
  <si>
    <t>Eichler 2025</t>
  </si>
  <si>
    <t>Funke 2014b</t>
  </si>
  <si>
    <t>Funke 2014c</t>
  </si>
  <si>
    <t>Funke 2014d</t>
  </si>
  <si>
    <t>Funke 2014e</t>
  </si>
  <si>
    <t>Funke 2014a</t>
  </si>
  <si>
    <t>Funke 2021a</t>
  </si>
  <si>
    <t>Wiedererrichtung Schwarzbachbahn, Trassierungsentwurf BA 2.4, 09/21, Bl. 1/3</t>
  </si>
  <si>
    <t>Wiedererrichtung Schwarzbachbahn, Trassierungsentwurf km 4,140 – 4,978, Ausgabe 10/14, Bl. 1/6</t>
  </si>
  <si>
    <t>Wiedererrichtung Schwarzbachbahn, Trassierungsentwurf km 4,140 – 4,978, Ausgabe 10/14, Bl. 2/6</t>
  </si>
  <si>
    <t>Wiedererrichtung Schwarzbachbahn, Trassierungsentwurf km 4,140 – 4,978, Ausgabe 10/14, Bl. 3/6</t>
  </si>
  <si>
    <t>Wiedererrichtung Schwarzbachbahn, Trassierungsentwurf km 4,140 – 4,978, Ausgabe 10/14, Bl. 4/6</t>
  </si>
  <si>
    <t>Wiedererrichtung Schwarzbachbahn, Trassierungsentwurf km 4,140 – 4,978, Ausgabe 10/14, Bl. 5/6</t>
  </si>
  <si>
    <t>Wiedererrichtung Schwarzbachbahn, Trassierungsentwurf km 4,140 – 4,978, Ausgabe 10/14, Bl. 6/6</t>
  </si>
  <si>
    <t>Bf Unterehrenberg (lt. Sachsenschiene)</t>
  </si>
  <si>
    <t>Betonbrücke Emil (Nähe Gehöftzufahrt)</t>
  </si>
  <si>
    <t>BÜ Fußweg</t>
  </si>
  <si>
    <t>BÜ Wirtschaftsweg</t>
  </si>
  <si>
    <t>(URL: https://www.sachsenschiene.net/bahn/str/str043.htm, 05.01.2025)</t>
  </si>
  <si>
    <t>www.sachsenschiene.de (Strecken): Seite Strecke Goßdorf-Kohlmühle – Hohnstein (Kr Pirna)</t>
  </si>
  <si>
    <t>www.sachsenschiene.de (Chronik): Seite Streckenchronik</t>
  </si>
  <si>
    <t>S1</t>
  </si>
  <si>
    <t>S2</t>
  </si>
  <si>
    <t>S3</t>
  </si>
  <si>
    <t>S4</t>
  </si>
  <si>
    <t>S5</t>
  </si>
  <si>
    <t>S6</t>
  </si>
  <si>
    <t>Etappe</t>
  </si>
  <si>
    <t>L4</t>
  </si>
  <si>
    <t>Von km</t>
  </si>
  <si>
    <t>bis km</t>
  </si>
  <si>
    <t>Länge (m)</t>
  </si>
  <si>
    <t>Kumulativ (m)</t>
  </si>
  <si>
    <t>(m)</t>
  </si>
  <si>
    <t>Station (km)</t>
  </si>
  <si>
    <t>Hp LD Glasstr Pbf</t>
  </si>
  <si>
    <t>Bis 50 m ob Hp LD Glasstraße Pbf</t>
  </si>
  <si>
    <t>Bf Lohsdorf</t>
  </si>
  <si>
    <t>Bf Lohsdorf bis Ausziehgleis</t>
  </si>
  <si>
    <t xml:space="preserve">L2 </t>
  </si>
  <si>
    <t xml:space="preserve">L3 </t>
  </si>
  <si>
    <t>L1</t>
  </si>
  <si>
    <t>...</t>
  </si>
  <si>
    <t>Mail Andreas Eichler 23.01.2025</t>
  </si>
  <si>
    <t>Eigene Berichte Bahnhofsfeste 2006 bis 2025</t>
  </si>
  <si>
    <t>(URL: https://www.boehmwanderkarten.de/wandern/is_lohsdorf_2006.html bis ...2025.html, 21.05.2025)</t>
  </si>
  <si>
    <t>SbV 2023, S. 4</t>
  </si>
  <si>
    <t>SbV 2023, S. 3</t>
  </si>
  <si>
    <t>SbV 2023, S. 2</t>
  </si>
  <si>
    <t>SbV 2017</t>
  </si>
  <si>
    <t>SbV 2023</t>
  </si>
  <si>
    <t>Aus Bereinungsrissen ermittelt (Genauigkeit ca. ±5 m)</t>
  </si>
  <si>
    <t>Mail Andreas Eichler 23.01.2025 (ungefähre Angaben 5,000 und 6,700)</t>
  </si>
  <si>
    <t>Böhm 2006ff.</t>
  </si>
  <si>
    <t>Wiedererrichtung Schwarzbachbahn, Trassierungsentwurf BA 2.4, 09/21, Bl. 2/3</t>
  </si>
  <si>
    <t>Wiedererrichtung Schwarzbachbahn, Trassierungsentwurf BA 2,4, 09/21, Bl. 3/3</t>
  </si>
  <si>
    <t>Wert andere</t>
  </si>
  <si>
    <t>Ebenso Eichler 2025</t>
  </si>
  <si>
    <t>(km) zwei-</t>
  </si>
  <si>
    <t>Anmerkungen</t>
  </si>
  <si>
    <t>Schwarzbachbahn e. V.</t>
  </si>
  <si>
    <t>13 **)</t>
  </si>
  <si>
    <t xml:space="preserve">Schwarzbachbahn, Sammlung betrieblicher Vorschriften (SbV), Teil B, Streckenbezogene Ergänzungen zur SbV. Stand: 02.11.2017 </t>
  </si>
  <si>
    <t>Weiter über Brücke Cäsar</t>
  </si>
  <si>
    <t>Hektometerstein</t>
  </si>
  <si>
    <t>korr. Schreibfehler ***)</t>
  </si>
  <si>
    <t>Herbach 2025s: 5,562 (1 m Fehler)</t>
  </si>
  <si>
    <t>Betonbrücke Friedrich (in Kurve)</t>
  </si>
  <si>
    <t>Gleisende Ausziehgleis Bf. Unterehrenberg</t>
  </si>
  <si>
    <t>BÜ Niederdorfstraße Lohsdorf°</t>
  </si>
  <si>
    <t>Bf Unterehrenberg Einfahrt O°°</t>
  </si>
  <si>
    <t>Ausziehgleis 108 m lang</t>
  </si>
  <si>
    <t>Bf Unterehrenberg, Ausfahrt W</t>
  </si>
  <si>
    <t>Absteckpunkt NW Weichenende</t>
  </si>
  <si>
    <t xml:space="preserve">Streckenmitte (zwischen ° und °°)   </t>
  </si>
  <si>
    <t>47 m oberhalb Mitte Brücke Cäsar</t>
  </si>
  <si>
    <t>Länge Bf Lohsdorf 151 m</t>
  </si>
  <si>
    <t>WA L4 Ende Ausziehgleis Bf LD (27.08.2011)</t>
  </si>
  <si>
    <t>WA S1 bis Streckenmitte Lage Sorge (27.08.2017)</t>
  </si>
  <si>
    <t>WA S5 bis vor Brücke Cäsar (31.03.2024)</t>
  </si>
  <si>
    <t>WA S2 bis vor Eisenbrücke 2 (31.08.2019)</t>
  </si>
  <si>
    <t>Angabe aus</t>
  </si>
  <si>
    <t>anderer Quelle</t>
  </si>
  <si>
    <t>wird unter „Lohsdorf“ L1 ... L4 subsummiert, es folgt Wiederaufbau „Strecke“ S1 ... S6. Die langsam in Vergessenheit</t>
  </si>
  <si>
    <t>geratenden Eröffnungsdaten der einzelnen Abschnitte sind sehr gut bei Herbach2025c dokumentiert.</t>
  </si>
  <si>
    <t>Bf Schwarzbachtal Ausfahrt</t>
  </si>
  <si>
    <t>Bf Schwarzbachtal Einfahrt</t>
  </si>
  <si>
    <t xml:space="preserve"> </t>
  </si>
  <si>
    <t>• Grundsatz: Für ein Objekt grundsätzlich nur ein einziger Wert d. h. je Mitte (und nicht 2 Werte Anfang/Ende)</t>
  </si>
  <si>
    <t>• Grundsatz: Streckenlänge wird immer nur einfach gerechnet (d. h. ohne Berücksichtigung Gleis 2 im Bf Lohsdorf)</t>
  </si>
  <si>
    <r>
      <t>WA S3 bis Hp</t>
    </r>
    <r>
      <rPr>
        <b/>
        <sz val="12"/>
        <rFont val="Calibri"/>
        <family val="2"/>
        <scheme val="minor"/>
      </rPr>
      <t xml:space="preserve"> LD Glasstr Wbh</t>
    </r>
    <r>
      <rPr>
        <sz val="12"/>
        <rFont val="Calibri"/>
        <family val="2"/>
        <scheme val="minor"/>
      </rPr>
      <t xml:space="preserve"> (*28.08.2021)</t>
    </r>
  </si>
  <si>
    <r>
      <t>WA S4 bis vor Brücke Berta/</t>
    </r>
    <r>
      <rPr>
        <b/>
        <sz val="12"/>
        <rFont val="Calibri"/>
        <family val="2"/>
        <scheme val="minor"/>
      </rPr>
      <t>LD Glasstr Pbf</t>
    </r>
    <r>
      <rPr>
        <sz val="12"/>
        <rFont val="Calibri"/>
        <family val="2"/>
        <scheme val="minor"/>
      </rPr>
      <t xml:space="preserve"> (27.08.2022)</t>
    </r>
  </si>
  <si>
    <t>Strecken-</t>
  </si>
  <si>
    <t>Nullpunkt</t>
  </si>
  <si>
    <t>Bf Lohsdorf (lt. Sachsenschiene) [Ausfahrt]</t>
  </si>
  <si>
    <t>Herbach 2025c (Datum korrigiert *))</t>
  </si>
  <si>
    <t>In den verschiedenen Planunterlagen gibt es verschiedene Benennungen von Bauabschnitten (BA), 2.3, 2.4 usw.</t>
  </si>
  <si>
    <t>Wir nutzen daher den Begriff „Wiederaufbauabschnitt“ (WA). Der Wiederaufbau Bf Lohsdorf (bis einschl. Ausziehgleis bis 2011)</t>
  </si>
  <si>
    <t>KPB 2024: 5,59 (Fehler 17 m)</t>
  </si>
  <si>
    <t>KPB 2024: 5,61 (Fehler 20 m)</t>
  </si>
  <si>
    <t>KPB 2024: 5,70 (Fehler 30 m)</t>
  </si>
  <si>
    <t xml:space="preserve">SbV 2023, S. 4: 5,80 </t>
  </si>
  <si>
    <t>KPB 2024 6,48 (Differenz 12 m)</t>
  </si>
  <si>
    <t>Lfd. Nr.</t>
  </si>
  <si>
    <t>„D e b a t t i e r b e r e i c h“</t>
  </si>
  <si>
    <t>• Sachsenschiene/Herbach gilt zwar nicht als „amtliche Vermessung“, insgesamt sind die Werte aber von herausragender Qualität und Konsistenz</t>
  </si>
  <si>
    <t>Rot: aufgerundet</t>
  </si>
  <si>
    <t>(km) drei-</t>
  </si>
  <si>
    <t>länge (m)</t>
  </si>
  <si>
    <t>• Vom Haltepunkt Lohsdorf Glasstraße gibt es zwei Lagen: Wbh („Wasserbehälter“) und Pbf („Palettenbahnhof“)</t>
  </si>
  <si>
    <t>-1</t>
  </si>
  <si>
    <t>-2</t>
  </si>
  <si>
    <t>Quellenauswertung Stationen (Schwarzbachtal –) Lohsdorf – Unterehrenberg</t>
  </si>
  <si>
    <t>A Wiederaufbauetappen Strecke (WA)</t>
  </si>
  <si>
    <t>B Stationen (Schwarzbachtal –) Lohsdorf – Unterehrenberg</t>
  </si>
  <si>
    <t>i. B. 2025</t>
  </si>
  <si>
    <t>Bis Gleisende Ausziehgleis Bf. Unterehrenberg</t>
  </si>
  <si>
    <t xml:space="preserve">*) Eröffnung Ausziehgleis war nicht wie Herbach 2025s angibt am (So.), 27.08.2017, sondern (Sa.), 26.08.2017 </t>
  </si>
  <si>
    <t xml:space="preserve">**) Die Abweichung BÜ Forst-/Wanderweg 5,56 zwischen SbV und Plan Funke ist mit 5,550 bzw. 5,563 (13 m) relativ groß, d. h. SbV mal auf 5,56 verbessern??  </t>
  </si>
  <si>
    <t xml:space="preserve">***) Im Originalzeichnung Schreibfehler 6,320, was aber km 6,620 heißen muss (anhand Hektometer leicht erkennbar) </t>
  </si>
  <si>
    <t>Schwarzbachbahn, Sammlung betrieblicher Vorschriften (SbV), Teil B, Streckenbezogene Ergänzungen zur SbV. Stand: 12.11.2023</t>
  </si>
  <si>
    <t xml:space="preserve"> (Man merkt, dass Jens Herbach Vermessungstechniker beim Landesvermessungsamt gelernt hat)</t>
  </si>
  <si>
    <t>Länge freie Strecke 2,364 km</t>
  </si>
  <si>
    <t>Diff.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</si>
</sst>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sz val="10"/>
      <color theme="0" tint="-0.34998626667073579"/>
      <name val="Calibri Light"/>
      <family val="2"/>
      <scheme val="major"/>
    </font>
    <font>
      <sz val="10"/>
      <color theme="0" tint="-0.499984740745262"/>
      <name val="Calibri Light"/>
      <family val="2"/>
      <scheme val="major"/>
    </font>
    <font>
      <i/>
      <sz val="11"/>
      <color theme="0" tint="-0.499984740745262"/>
      <name val="Calibri"/>
      <family val="2"/>
      <scheme val="minor"/>
    </font>
    <font>
      <i/>
      <sz val="10"/>
      <name val="Calibri Light"/>
      <family val="2"/>
      <scheme val="major"/>
    </font>
    <font>
      <b/>
      <sz val="10"/>
      <color theme="0" tint="-0.499984740745262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6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1" fillId="0" borderId="1" xfId="0" applyFont="1" applyBorder="1"/>
    <xf numFmtId="164" fontId="2" fillId="0" borderId="1" xfId="0" applyNumberFormat="1" applyFont="1" applyBorder="1"/>
    <xf numFmtId="164" fontId="5" fillId="0" borderId="1" xfId="0" applyNumberFormat="1" applyFont="1" applyBorder="1"/>
    <xf numFmtId="14" fontId="1" fillId="0" borderId="1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8" xfId="0" applyFont="1" applyBorder="1"/>
    <xf numFmtId="164" fontId="2" fillId="0" borderId="8" xfId="0" applyNumberFormat="1" applyFont="1" applyBorder="1"/>
    <xf numFmtId="0" fontId="1" fillId="0" borderId="9" xfId="0" applyFont="1" applyBorder="1"/>
    <xf numFmtId="164" fontId="1" fillId="0" borderId="1" xfId="0" applyNumberFormat="1" applyFont="1" applyBorder="1"/>
    <xf numFmtId="164" fontId="4" fillId="0" borderId="1" xfId="0" applyNumberFormat="1" applyFont="1" applyBorder="1"/>
    <xf numFmtId="164" fontId="1" fillId="2" borderId="3" xfId="0" applyNumberFormat="1" applyFont="1" applyFill="1" applyBorder="1"/>
    <xf numFmtId="164" fontId="1" fillId="2" borderId="1" xfId="0" applyNumberFormat="1" applyFont="1" applyFill="1" applyBorder="1"/>
    <xf numFmtId="0" fontId="2" fillId="0" borderId="1" xfId="0" applyFont="1" applyBorder="1"/>
    <xf numFmtId="1" fontId="1" fillId="0" borderId="1" xfId="0" applyNumberFormat="1" applyFont="1" applyBorder="1"/>
    <xf numFmtId="1" fontId="2" fillId="0" borderId="1" xfId="0" applyNumberFormat="1" applyFont="1" applyBorder="1"/>
    <xf numFmtId="164" fontId="2" fillId="0" borderId="0" xfId="0" applyNumberFormat="1" applyFont="1"/>
    <xf numFmtId="14" fontId="1" fillId="0" borderId="3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1" fontId="2" fillId="0" borderId="8" xfId="0" applyNumberFormat="1" applyFont="1" applyBorder="1"/>
    <xf numFmtId="0" fontId="1" fillId="0" borderId="3" xfId="0" applyFont="1" applyBorder="1" applyAlignment="1">
      <alignment horizontal="right"/>
    </xf>
    <xf numFmtId="0" fontId="2" fillId="0" borderId="0" xfId="1" applyFont="1"/>
    <xf numFmtId="2" fontId="2" fillId="0" borderId="1" xfId="0" applyNumberFormat="1" applyFont="1" applyBorder="1"/>
    <xf numFmtId="2" fontId="2" fillId="0" borderId="8" xfId="0" applyNumberFormat="1" applyFont="1" applyBorder="1"/>
    <xf numFmtId="0" fontId="8" fillId="0" borderId="0" xfId="0" applyFont="1"/>
    <xf numFmtId="0" fontId="1" fillId="2" borderId="11" xfId="0" applyFont="1" applyFill="1" applyBorder="1"/>
    <xf numFmtId="0" fontId="1" fillId="2" borderId="12" xfId="0" applyFont="1" applyFill="1" applyBorder="1"/>
    <xf numFmtId="0" fontId="7" fillId="0" borderId="0" xfId="0" applyFont="1" applyAlignment="1">
      <alignment horizontal="left"/>
    </xf>
    <xf numFmtId="2" fontId="1" fillId="0" borderId="0" xfId="0" applyNumberFormat="1" applyFont="1"/>
    <xf numFmtId="0" fontId="4" fillId="0" borderId="1" xfId="0" applyFont="1" applyBorder="1"/>
    <xf numFmtId="164" fontId="4" fillId="0" borderId="8" xfId="0" applyNumberFormat="1" applyFont="1" applyBorder="1"/>
    <xf numFmtId="2" fontId="2" fillId="0" borderId="0" xfId="0" applyNumberFormat="1" applyFont="1"/>
    <xf numFmtId="2" fontId="9" fillId="0" borderId="0" xfId="0" applyNumberFormat="1" applyFont="1"/>
    <xf numFmtId="0" fontId="1" fillId="0" borderId="14" xfId="0" applyFont="1" applyBorder="1"/>
    <xf numFmtId="164" fontId="2" fillId="0" borderId="14" xfId="0" applyNumberFormat="1" applyFont="1" applyBorder="1"/>
    <xf numFmtId="164" fontId="5" fillId="0" borderId="14" xfId="0" applyNumberFormat="1" applyFont="1" applyBorder="1"/>
    <xf numFmtId="1" fontId="2" fillId="0" borderId="14" xfId="0" applyNumberFormat="1" applyFont="1" applyBorder="1"/>
    <xf numFmtId="1" fontId="1" fillId="0" borderId="14" xfId="0" applyNumberFormat="1" applyFont="1" applyBorder="1"/>
    <xf numFmtId="14" fontId="1" fillId="0" borderId="14" xfId="0" applyNumberFormat="1" applyFont="1" applyBorder="1"/>
    <xf numFmtId="0" fontId="1" fillId="0" borderId="15" xfId="0" applyFont="1" applyBorder="1"/>
    <xf numFmtId="164" fontId="2" fillId="0" borderId="3" xfId="0" applyNumberFormat="1" applyFont="1" applyBorder="1"/>
    <xf numFmtId="164" fontId="5" fillId="0" borderId="3" xfId="0" applyNumberFormat="1" applyFont="1" applyBorder="1"/>
    <xf numFmtId="1" fontId="2" fillId="0" borderId="3" xfId="0" applyNumberFormat="1" applyFont="1" applyBorder="1"/>
    <xf numFmtId="1" fontId="1" fillId="0" borderId="3" xfId="0" applyNumberFormat="1" applyFont="1" applyBorder="1"/>
    <xf numFmtId="1" fontId="7" fillId="0" borderId="1" xfId="0" applyNumberFormat="1" applyFont="1" applyBorder="1"/>
    <xf numFmtId="0" fontId="10" fillId="0" borderId="1" xfId="0" applyFont="1" applyBorder="1"/>
    <xf numFmtId="164" fontId="10" fillId="0" borderId="1" xfId="0" applyNumberFormat="1" applyFont="1" applyBorder="1"/>
    <xf numFmtId="1" fontId="10" fillId="0" borderId="1" xfId="0" applyNumberFormat="1" applyFont="1" applyBorder="1"/>
    <xf numFmtId="164" fontId="10" fillId="0" borderId="6" xfId="0" applyNumberFormat="1" applyFont="1" applyBorder="1"/>
    <xf numFmtId="0" fontId="10" fillId="0" borderId="6" xfId="0" applyFont="1" applyBorder="1"/>
    <xf numFmtId="166" fontId="10" fillId="0" borderId="1" xfId="0" applyNumberFormat="1" applyFont="1" applyBorder="1"/>
    <xf numFmtId="165" fontId="10" fillId="0" borderId="1" xfId="0" applyNumberFormat="1" applyFont="1" applyBorder="1"/>
    <xf numFmtId="1" fontId="10" fillId="0" borderId="1" xfId="0" applyNumberFormat="1" applyFont="1" applyBorder="1" applyAlignment="1">
      <alignment horizontal="right"/>
    </xf>
    <xf numFmtId="0" fontId="10" fillId="0" borderId="8" xfId="0" applyFont="1" applyBorder="1"/>
    <xf numFmtId="164" fontId="10" fillId="0" borderId="8" xfId="0" applyNumberFormat="1" applyFont="1" applyBorder="1"/>
    <xf numFmtId="1" fontId="10" fillId="0" borderId="8" xfId="0" applyNumberFormat="1" applyFont="1" applyBorder="1"/>
    <xf numFmtId="164" fontId="10" fillId="0" borderId="9" xfId="0" applyNumberFormat="1" applyFont="1" applyBorder="1"/>
    <xf numFmtId="0" fontId="0" fillId="2" borderId="2" xfId="0" applyFill="1" applyBorder="1"/>
    <xf numFmtId="0" fontId="0" fillId="2" borderId="5" xfId="0" applyFill="1" applyBorder="1"/>
    <xf numFmtId="0" fontId="0" fillId="2" borderId="13" xfId="0" applyFill="1" applyBorder="1"/>
    <xf numFmtId="0" fontId="1" fillId="2" borderId="14" xfId="0" applyFont="1" applyFill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11" fillId="0" borderId="1" xfId="0" applyNumberFormat="1" applyFont="1" applyBorder="1"/>
    <xf numFmtId="0" fontId="12" fillId="0" borderId="0" xfId="0" applyFont="1" applyAlignment="1">
      <alignment horizontal="left"/>
    </xf>
    <xf numFmtId="1" fontId="5" fillId="0" borderId="1" xfId="0" applyNumberFormat="1" applyFont="1" applyBorder="1"/>
    <xf numFmtId="2" fontId="5" fillId="0" borderId="1" xfId="0" applyNumberFormat="1" applyFont="1" applyBorder="1"/>
    <xf numFmtId="0" fontId="13" fillId="0" borderId="6" xfId="0" applyFont="1" applyBorder="1"/>
    <xf numFmtId="0" fontId="14" fillId="0" borderId="0" xfId="0" applyFont="1"/>
    <xf numFmtId="164" fontId="8" fillId="0" borderId="0" xfId="0" applyNumberFormat="1" applyFont="1"/>
    <xf numFmtId="1" fontId="1" fillId="0" borderId="8" xfId="0" applyNumberFormat="1" applyFont="1" applyBorder="1"/>
    <xf numFmtId="0" fontId="15" fillId="0" borderId="0" xfId="0" applyFont="1"/>
    <xf numFmtId="164" fontId="17" fillId="0" borderId="4" xfId="0" applyNumberFormat="1" applyFont="1" applyBorder="1"/>
    <xf numFmtId="0" fontId="18" fillId="0" borderId="3" xfId="0" applyFont="1" applyBorder="1"/>
    <xf numFmtId="1" fontId="18" fillId="0" borderId="3" xfId="0" applyNumberFormat="1" applyFont="1" applyBorder="1"/>
    <xf numFmtId="0" fontId="19" fillId="0" borderId="0" xfId="0" applyFont="1" applyAlignment="1">
      <alignment horizontal="center"/>
    </xf>
    <xf numFmtId="164" fontId="16" fillId="0" borderId="0" xfId="0" applyNumberFormat="1" applyFont="1"/>
    <xf numFmtId="164" fontId="15" fillId="0" borderId="0" xfId="0" applyNumberFormat="1" applyFont="1"/>
    <xf numFmtId="0" fontId="20" fillId="0" borderId="0" xfId="0" applyFont="1"/>
    <xf numFmtId="164" fontId="20" fillId="0" borderId="0" xfId="0" applyNumberFormat="1" applyFont="1"/>
    <xf numFmtId="1" fontId="20" fillId="0" borderId="0" xfId="0" applyNumberFormat="1" applyFont="1"/>
    <xf numFmtId="0" fontId="21" fillId="0" borderId="0" xfId="0" applyFont="1"/>
    <xf numFmtId="49" fontId="20" fillId="0" borderId="2" xfId="0" applyNumberFormat="1" applyFont="1" applyBorder="1" applyAlignment="1">
      <alignment horizontal="center"/>
    </xf>
    <xf numFmtId="0" fontId="20" fillId="0" borderId="3" xfId="0" applyFont="1" applyBorder="1"/>
    <xf numFmtId="2" fontId="20" fillId="0" borderId="3" xfId="0" applyNumberFormat="1" applyFont="1" applyBorder="1"/>
    <xf numFmtId="1" fontId="20" fillId="0" borderId="3" xfId="0" applyNumberFormat="1" applyFont="1" applyBorder="1"/>
    <xf numFmtId="0" fontId="0" fillId="0" borderId="17" xfId="0" applyBorder="1" applyAlignment="1">
      <alignment horizontal="center"/>
    </xf>
    <xf numFmtId="0" fontId="1" fillId="0" borderId="18" xfId="0" applyFont="1" applyBorder="1"/>
    <xf numFmtId="164" fontId="4" fillId="0" borderId="18" xfId="0" applyNumberFormat="1" applyFont="1" applyBorder="1"/>
    <xf numFmtId="2" fontId="11" fillId="0" borderId="18" xfId="0" applyNumberFormat="1" applyFont="1" applyBorder="1"/>
    <xf numFmtId="1" fontId="7" fillId="0" borderId="18" xfId="0" applyNumberFormat="1" applyFont="1" applyBorder="1"/>
    <xf numFmtId="0" fontId="10" fillId="0" borderId="18" xfId="0" applyFont="1" applyBorder="1"/>
    <xf numFmtId="164" fontId="10" fillId="0" borderId="18" xfId="0" applyNumberFormat="1" applyFont="1" applyBorder="1"/>
    <xf numFmtId="1" fontId="10" fillId="0" borderId="18" xfId="0" applyNumberFormat="1" applyFont="1" applyBorder="1"/>
    <xf numFmtId="0" fontId="10" fillId="0" borderId="19" xfId="0" applyFont="1" applyBorder="1"/>
    <xf numFmtId="49" fontId="20" fillId="0" borderId="7" xfId="0" applyNumberFormat="1" applyFont="1" applyBorder="1" applyAlignment="1">
      <alignment horizontal="center"/>
    </xf>
    <xf numFmtId="0" fontId="20" fillId="0" borderId="8" xfId="0" applyFont="1" applyBorder="1"/>
    <xf numFmtId="164" fontId="20" fillId="0" borderId="8" xfId="0" applyNumberFormat="1" applyFont="1" applyBorder="1"/>
    <xf numFmtId="2" fontId="20" fillId="0" borderId="8" xfId="0" applyNumberFormat="1" applyFont="1" applyBorder="1"/>
    <xf numFmtId="1" fontId="20" fillId="0" borderId="8" xfId="0" applyNumberFormat="1" applyFont="1" applyBorder="1"/>
    <xf numFmtId="0" fontId="18" fillId="0" borderId="8" xfId="0" applyFont="1" applyBorder="1"/>
    <xf numFmtId="164" fontId="18" fillId="0" borderId="8" xfId="0" applyNumberFormat="1" applyFont="1" applyBorder="1"/>
    <xf numFmtId="1" fontId="18" fillId="0" borderId="8" xfId="0" applyNumberFormat="1" applyFont="1" applyBorder="1"/>
    <xf numFmtId="164" fontId="17" fillId="0" borderId="9" xfId="0" applyNumberFormat="1" applyFont="1" applyBorder="1"/>
    <xf numFmtId="0" fontId="1" fillId="0" borderId="16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oehmwanderkarten.de/wandern/is_lohsdorf_2006.html%20b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07C0C-C7C5-4638-9123-3185D71DB9F2}">
  <sheetPr>
    <pageSetUpPr fitToPage="1"/>
  </sheetPr>
  <dimension ref="A1:U126"/>
  <sheetViews>
    <sheetView tabSelected="1" topLeftCell="A62" zoomScaleNormal="100" workbookViewId="0">
      <selection activeCell="B71" sqref="B71"/>
    </sheetView>
  </sheetViews>
  <sheetFormatPr baseColWidth="10" defaultRowHeight="15" x14ac:dyDescent="0.25"/>
  <cols>
    <col min="1" max="1" width="9.5703125" customWidth="1"/>
    <col min="2" max="2" width="34.7109375" customWidth="1"/>
    <col min="3" max="3" width="17.28515625" customWidth="1"/>
    <col min="4" max="4" width="17.140625" customWidth="1"/>
    <col min="8" max="8" width="17.85546875" customWidth="1"/>
    <col min="10" max="10" width="6.42578125" customWidth="1"/>
    <col min="11" max="11" width="30.28515625" customWidth="1"/>
  </cols>
  <sheetData>
    <row r="1" spans="1:21" ht="15.75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8.5" x14ac:dyDescent="0.45">
      <c r="A2" s="78" t="s">
        <v>98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.75" x14ac:dyDescent="0.25">
      <c r="A3" s="2" t="s">
        <v>150</v>
      </c>
      <c r="C3" s="2"/>
      <c r="D3" s="2"/>
      <c r="E3" s="2"/>
      <c r="F3" s="25"/>
      <c r="G3" s="2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23.25" x14ac:dyDescent="0.35">
      <c r="A5" s="31" t="s">
        <v>151</v>
      </c>
      <c r="C5" s="2"/>
      <c r="D5" s="2"/>
      <c r="E5" s="2"/>
      <c r="F5" s="2"/>
      <c r="G5" s="2"/>
      <c r="H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6.5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6.5" thickBot="1" x14ac:dyDescent="0.3">
      <c r="A7" s="72" t="s">
        <v>141</v>
      </c>
      <c r="B7" s="32" t="s">
        <v>31</v>
      </c>
      <c r="C7" s="32" t="s">
        <v>65</v>
      </c>
      <c r="D7" s="32" t="s">
        <v>67</v>
      </c>
      <c r="E7" s="32" t="s">
        <v>68</v>
      </c>
      <c r="F7" s="32" t="s">
        <v>69</v>
      </c>
      <c r="G7" s="32" t="s">
        <v>69</v>
      </c>
      <c r="H7" s="32" t="s">
        <v>70</v>
      </c>
      <c r="I7" s="32" t="s">
        <v>32</v>
      </c>
      <c r="J7" s="33" t="s">
        <v>9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5.75" x14ac:dyDescent="0.25">
      <c r="A8" s="70">
        <v>1</v>
      </c>
      <c r="B8" s="9" t="s">
        <v>75</v>
      </c>
      <c r="C8" s="9" t="s">
        <v>79</v>
      </c>
      <c r="D8" s="9"/>
      <c r="E8" s="9"/>
      <c r="F8" s="9"/>
      <c r="G8" s="9"/>
      <c r="H8" s="27" t="s">
        <v>80</v>
      </c>
      <c r="I8" s="23">
        <v>38947</v>
      </c>
      <c r="J8" s="10" t="s">
        <v>91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5.75" x14ac:dyDescent="0.25">
      <c r="A9" s="68">
        <v>2</v>
      </c>
      <c r="B9" s="5" t="s">
        <v>75</v>
      </c>
      <c r="C9" s="5" t="s">
        <v>77</v>
      </c>
      <c r="D9" s="5"/>
      <c r="E9" s="5"/>
      <c r="F9" s="24"/>
      <c r="G9" s="24"/>
      <c r="H9" s="24" t="s">
        <v>80</v>
      </c>
      <c r="I9" s="8">
        <v>39676</v>
      </c>
      <c r="J9" s="11" t="s">
        <v>91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5.75" x14ac:dyDescent="0.25">
      <c r="A10" s="68">
        <v>3</v>
      </c>
      <c r="B10" s="5" t="s">
        <v>75</v>
      </c>
      <c r="C10" s="5" t="s">
        <v>78</v>
      </c>
      <c r="D10" s="15">
        <v>4.6500000000000004</v>
      </c>
      <c r="E10" s="16">
        <v>4.8010000000000002</v>
      </c>
      <c r="F10" s="21"/>
      <c r="G10" s="21">
        <f t="shared" ref="G10:G16" si="0">(E10-D10)*1000</f>
        <v>150.9999999999998</v>
      </c>
      <c r="H10" s="20">
        <f>G10</f>
        <v>150.9999999999998</v>
      </c>
      <c r="I10" s="8">
        <v>39676</v>
      </c>
      <c r="J10" s="11" t="s">
        <v>91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6.5" thickBot="1" x14ac:dyDescent="0.3">
      <c r="A11" s="71">
        <v>4</v>
      </c>
      <c r="B11" s="40" t="s">
        <v>76</v>
      </c>
      <c r="C11" s="40" t="s">
        <v>66</v>
      </c>
      <c r="D11" s="41">
        <v>4.8010000000000002</v>
      </c>
      <c r="E11" s="42">
        <v>4.9800000000000004</v>
      </c>
      <c r="F11" s="43"/>
      <c r="G11" s="43">
        <f t="shared" si="0"/>
        <v>179.00000000000028</v>
      </c>
      <c r="H11" s="44">
        <f t="shared" ref="H11:H16" si="1">H10+G11</f>
        <v>330.00000000000011</v>
      </c>
      <c r="I11" s="45">
        <v>40782</v>
      </c>
      <c r="J11" s="46" t="s">
        <v>91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5.75" x14ac:dyDescent="0.25">
      <c r="A12" s="70">
        <v>5</v>
      </c>
      <c r="B12" s="9" t="s">
        <v>27</v>
      </c>
      <c r="C12" s="9" t="s">
        <v>59</v>
      </c>
      <c r="D12" s="47">
        <v>4.9800000000000004</v>
      </c>
      <c r="E12" s="48">
        <v>5.16</v>
      </c>
      <c r="F12" s="49"/>
      <c r="G12" s="49">
        <f t="shared" si="0"/>
        <v>179.99999999999972</v>
      </c>
      <c r="H12" s="50">
        <f t="shared" si="1"/>
        <v>509.99999999999983</v>
      </c>
      <c r="I12" s="23">
        <v>42973</v>
      </c>
      <c r="J12" s="10" t="s">
        <v>133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15.75" x14ac:dyDescent="0.25">
      <c r="A13" s="68">
        <v>6</v>
      </c>
      <c r="B13" s="5" t="s">
        <v>28</v>
      </c>
      <c r="C13" s="5" t="s">
        <v>60</v>
      </c>
      <c r="D13" s="6">
        <v>5.16</v>
      </c>
      <c r="E13" s="7">
        <v>5.47</v>
      </c>
      <c r="F13" s="21"/>
      <c r="G13" s="21">
        <f t="shared" si="0"/>
        <v>309.9999999999996</v>
      </c>
      <c r="H13" s="20">
        <f t="shared" si="1"/>
        <v>819.99999999999943</v>
      </c>
      <c r="I13" s="8">
        <v>43708</v>
      </c>
      <c r="J13" s="11" t="s">
        <v>26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15.75" x14ac:dyDescent="0.25">
      <c r="A14" s="68">
        <v>7</v>
      </c>
      <c r="B14" s="5" t="s">
        <v>29</v>
      </c>
      <c r="C14" s="5" t="s">
        <v>61</v>
      </c>
      <c r="D14" s="6">
        <v>5.47</v>
      </c>
      <c r="E14" s="7">
        <v>5.59</v>
      </c>
      <c r="F14" s="21"/>
      <c r="G14" s="21">
        <f t="shared" si="0"/>
        <v>120.00000000000011</v>
      </c>
      <c r="H14" s="20">
        <f t="shared" si="1"/>
        <v>939.99999999999955</v>
      </c>
      <c r="I14" s="8">
        <v>44436</v>
      </c>
      <c r="J14" s="11" t="s">
        <v>26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5.75" x14ac:dyDescent="0.25">
      <c r="A15" s="68">
        <v>8</v>
      </c>
      <c r="B15" s="5" t="s">
        <v>74</v>
      </c>
      <c r="C15" s="5" t="s">
        <v>62</v>
      </c>
      <c r="D15" s="6">
        <v>5.59</v>
      </c>
      <c r="E15" s="7">
        <v>5.72</v>
      </c>
      <c r="F15" s="21"/>
      <c r="G15" s="21">
        <f t="shared" si="0"/>
        <v>129.99999999999989</v>
      </c>
      <c r="H15" s="20">
        <f t="shared" si="1"/>
        <v>1069.9999999999995</v>
      </c>
      <c r="I15" s="8">
        <v>44800</v>
      </c>
      <c r="J15" s="11" t="s">
        <v>26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5.75" x14ac:dyDescent="0.25">
      <c r="A16" s="68">
        <v>9</v>
      </c>
      <c r="B16" s="5" t="s">
        <v>30</v>
      </c>
      <c r="C16" s="5" t="s">
        <v>63</v>
      </c>
      <c r="D16" s="6">
        <v>5.72</v>
      </c>
      <c r="E16" s="7">
        <v>5.9</v>
      </c>
      <c r="F16" s="21"/>
      <c r="G16" s="21">
        <f t="shared" si="0"/>
        <v>180.0000000000006</v>
      </c>
      <c r="H16" s="20">
        <f t="shared" si="1"/>
        <v>1250.0000000000002</v>
      </c>
      <c r="I16" s="8">
        <v>45382</v>
      </c>
      <c r="J16" s="11" t="s">
        <v>26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6.5" thickBot="1" x14ac:dyDescent="0.3">
      <c r="A17" s="69">
        <v>10</v>
      </c>
      <c r="B17" s="12" t="s">
        <v>101</v>
      </c>
      <c r="C17" s="12" t="s">
        <v>64</v>
      </c>
      <c r="D17" s="13">
        <v>5.9</v>
      </c>
      <c r="E17" s="13">
        <v>6.3</v>
      </c>
      <c r="F17" s="13"/>
      <c r="G17" s="26">
        <v>400</v>
      </c>
      <c r="H17" s="80">
        <v>1650</v>
      </c>
      <c r="I17" s="12" t="s">
        <v>153</v>
      </c>
      <c r="J17" s="14" t="s">
        <v>26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5.75" x14ac:dyDescent="0.25">
      <c r="A18" s="85" t="s">
        <v>125</v>
      </c>
      <c r="B18" s="88" t="s">
        <v>154</v>
      </c>
      <c r="C18" s="88"/>
      <c r="D18" s="89">
        <v>6.3</v>
      </c>
      <c r="E18" s="89">
        <v>7.45</v>
      </c>
      <c r="F18" s="89"/>
      <c r="G18" s="90">
        <f>(E18-D18)*1000</f>
        <v>1150.0000000000005</v>
      </c>
      <c r="H18" s="90">
        <f>H17+G18</f>
        <v>2800.0000000000005</v>
      </c>
      <c r="I18" s="88"/>
      <c r="J18" s="88" t="s">
        <v>21</v>
      </c>
      <c r="K18" s="91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5.75" x14ac:dyDescent="0.25">
      <c r="B19" s="81"/>
      <c r="C19" s="81"/>
      <c r="D19" s="86"/>
      <c r="E19" s="86"/>
      <c r="F19" s="86"/>
      <c r="G19" s="86"/>
      <c r="H19" s="87"/>
      <c r="I19" s="81"/>
      <c r="J19" s="81"/>
      <c r="K19" s="81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5.75" x14ac:dyDescent="0.25">
      <c r="A20" s="2" t="s">
        <v>134</v>
      </c>
      <c r="C20" s="2"/>
      <c r="D20" s="22"/>
      <c r="E20" s="22"/>
      <c r="F20" s="22"/>
      <c r="G20" s="22"/>
      <c r="H20" s="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5.75" x14ac:dyDescent="0.25">
      <c r="A21" s="2" t="s">
        <v>135</v>
      </c>
      <c r="C21" s="2"/>
      <c r="D21" s="22"/>
      <c r="E21" s="22"/>
      <c r="F21" s="22"/>
      <c r="G21" s="22"/>
      <c r="H21" s="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5.75" x14ac:dyDescent="0.25">
      <c r="A22" s="2" t="s">
        <v>121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5.75" x14ac:dyDescent="0.25">
      <c r="A23" s="2" t="s">
        <v>122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5.75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5.75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23.25" x14ac:dyDescent="0.35">
      <c r="A26" s="79" t="s">
        <v>152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6.5" thickBot="1" x14ac:dyDescent="0.3">
      <c r="B27" s="2"/>
      <c r="C27" s="2"/>
      <c r="D27" s="2"/>
      <c r="E27" s="2"/>
      <c r="F27" s="2"/>
      <c r="G27" s="2"/>
      <c r="H27" s="114" t="s">
        <v>142</v>
      </c>
      <c r="I27" s="114"/>
      <c r="J27" s="114"/>
      <c r="K27" s="114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5.75" x14ac:dyDescent="0.25">
      <c r="A28" s="64" t="s">
        <v>141</v>
      </c>
      <c r="B28" s="17" t="s">
        <v>11</v>
      </c>
      <c r="C28" s="17"/>
      <c r="D28" s="17" t="s">
        <v>34</v>
      </c>
      <c r="E28" s="17" t="s">
        <v>10</v>
      </c>
      <c r="F28" s="17" t="s">
        <v>10</v>
      </c>
      <c r="G28" s="17" t="s">
        <v>130</v>
      </c>
      <c r="H28" s="9" t="s">
        <v>119</v>
      </c>
      <c r="I28" s="9" t="s">
        <v>94</v>
      </c>
      <c r="J28" s="9"/>
      <c r="K28" s="10" t="s">
        <v>33</v>
      </c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5.75" x14ac:dyDescent="0.25">
      <c r="A29" s="65"/>
      <c r="B29" s="18"/>
      <c r="C29" s="18"/>
      <c r="D29" s="18"/>
      <c r="E29" s="18" t="s">
        <v>145</v>
      </c>
      <c r="F29" s="18" t="s">
        <v>96</v>
      </c>
      <c r="G29" s="18" t="s">
        <v>146</v>
      </c>
      <c r="H29" s="5" t="s">
        <v>120</v>
      </c>
      <c r="I29" s="5" t="s">
        <v>9</v>
      </c>
      <c r="J29" s="5" t="s">
        <v>161</v>
      </c>
      <c r="K29" s="11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6.5" thickBot="1" x14ac:dyDescent="0.3">
      <c r="A30" s="66"/>
      <c r="B30" s="67"/>
      <c r="C30" s="67"/>
      <c r="D30" s="67"/>
      <c r="E30" s="67" t="s">
        <v>35</v>
      </c>
      <c r="F30" s="67" t="s">
        <v>35</v>
      </c>
      <c r="G30" s="67"/>
      <c r="H30" s="40"/>
      <c r="I30" s="40" t="s">
        <v>72</v>
      </c>
      <c r="J30" s="40" t="s">
        <v>71</v>
      </c>
      <c r="K30" s="46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5.75" x14ac:dyDescent="0.25">
      <c r="A31" s="92" t="s">
        <v>149</v>
      </c>
      <c r="B31" s="93" t="s">
        <v>124</v>
      </c>
      <c r="C31" s="93"/>
      <c r="D31" s="93" t="s">
        <v>43</v>
      </c>
      <c r="E31" s="93">
        <v>1.8260000000000001</v>
      </c>
      <c r="F31" s="94">
        <f>E31</f>
        <v>1.8260000000000001</v>
      </c>
      <c r="G31" s="95">
        <f>(E31-$E$34)*1000</f>
        <v>-2824.0000000000005</v>
      </c>
      <c r="H31" s="83"/>
      <c r="I31" s="83"/>
      <c r="J31" s="84"/>
      <c r="K31" s="8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6.5" thickBot="1" x14ac:dyDescent="0.3">
      <c r="A32" s="105" t="s">
        <v>148</v>
      </c>
      <c r="B32" s="106" t="s">
        <v>123</v>
      </c>
      <c r="C32" s="106"/>
      <c r="D32" s="106" t="s">
        <v>43</v>
      </c>
      <c r="E32" s="107">
        <v>1.964</v>
      </c>
      <c r="F32" s="108">
        <f t="shared" ref="F32:F71" si="2">E32</f>
        <v>1.964</v>
      </c>
      <c r="G32" s="109">
        <f>(E32-$E$34)*1000</f>
        <v>-2686.0000000000005</v>
      </c>
      <c r="H32" s="110"/>
      <c r="I32" s="111"/>
      <c r="J32" s="112"/>
      <c r="K32" s="113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.75" x14ac:dyDescent="0.25">
      <c r="A33" s="96">
        <v>0</v>
      </c>
      <c r="B33" s="97" t="s">
        <v>0</v>
      </c>
      <c r="C33" s="97"/>
      <c r="D33" s="97" t="s">
        <v>25</v>
      </c>
      <c r="E33" s="98">
        <v>4.6289999999999996</v>
      </c>
      <c r="F33" s="99">
        <f t="shared" si="2"/>
        <v>4.6289999999999996</v>
      </c>
      <c r="G33" s="100"/>
      <c r="H33" s="101"/>
      <c r="I33" s="102"/>
      <c r="J33" s="103"/>
      <c r="K33" s="104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5.75" x14ac:dyDescent="0.25">
      <c r="A34" s="68">
        <v>1</v>
      </c>
      <c r="B34" s="36" t="s">
        <v>19</v>
      </c>
      <c r="C34" s="5"/>
      <c r="D34" s="15" t="s">
        <v>86</v>
      </c>
      <c r="E34" s="16">
        <v>4.6500000000000004</v>
      </c>
      <c r="F34" s="76">
        <f t="shared" si="2"/>
        <v>4.6500000000000004</v>
      </c>
      <c r="G34" s="75">
        <f>(E34-$E$34)*1000</f>
        <v>0</v>
      </c>
      <c r="H34" s="52"/>
      <c r="I34" s="53"/>
      <c r="J34" s="54"/>
      <c r="K34" s="77" t="s">
        <v>131</v>
      </c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.75" x14ac:dyDescent="0.25">
      <c r="A35" s="68">
        <v>2</v>
      </c>
      <c r="B35" s="5" t="s">
        <v>3</v>
      </c>
      <c r="C35" s="5"/>
      <c r="D35" s="19" t="s">
        <v>24</v>
      </c>
      <c r="E35" s="36">
        <v>4.7080000000000002</v>
      </c>
      <c r="F35" s="73">
        <f t="shared" si="2"/>
        <v>4.7080000000000002</v>
      </c>
      <c r="G35" s="51"/>
      <c r="H35" s="53"/>
      <c r="I35" s="53"/>
      <c r="J35" s="57"/>
      <c r="K35" s="56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.75" x14ac:dyDescent="0.25">
      <c r="A36" s="68">
        <v>3</v>
      </c>
      <c r="B36" s="5" t="s">
        <v>36</v>
      </c>
      <c r="C36" s="5"/>
      <c r="D36" s="15" t="s">
        <v>85</v>
      </c>
      <c r="E36" s="16">
        <v>4.7</v>
      </c>
      <c r="F36" s="29">
        <f t="shared" si="2"/>
        <v>4.7</v>
      </c>
      <c r="G36" s="21"/>
      <c r="H36" s="52"/>
      <c r="I36" s="53"/>
      <c r="J36" s="58"/>
      <c r="K36" s="56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.75" x14ac:dyDescent="0.25">
      <c r="A37" s="68">
        <v>4</v>
      </c>
      <c r="B37" s="19" t="s">
        <v>132</v>
      </c>
      <c r="C37" s="5"/>
      <c r="D37" s="5" t="s">
        <v>25</v>
      </c>
      <c r="E37" s="36">
        <v>4.7619999999999996</v>
      </c>
      <c r="F37" s="29">
        <f t="shared" si="2"/>
        <v>4.7619999999999996</v>
      </c>
      <c r="G37" s="21"/>
      <c r="H37" s="52"/>
      <c r="I37" s="53"/>
      <c r="J37" s="54"/>
      <c r="K37" s="56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5.75" x14ac:dyDescent="0.25">
      <c r="A38" s="68">
        <v>5</v>
      </c>
      <c r="B38" s="19" t="s">
        <v>107</v>
      </c>
      <c r="C38" s="5"/>
      <c r="D38" s="19" t="s">
        <v>24</v>
      </c>
      <c r="E38" s="16">
        <v>4.8010000000000002</v>
      </c>
      <c r="F38" s="29">
        <f t="shared" si="2"/>
        <v>4.8010000000000002</v>
      </c>
      <c r="G38" s="21">
        <f>(E38-$E$34)*1000</f>
        <v>150.9999999999998</v>
      </c>
      <c r="H38" s="52" t="s">
        <v>84</v>
      </c>
      <c r="I38" s="53">
        <v>4.8</v>
      </c>
      <c r="J38" s="54">
        <f>ABS(E38-I38)*1000</f>
        <v>1.000000000000334</v>
      </c>
      <c r="K38" s="56" t="s">
        <v>114</v>
      </c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5.75" x14ac:dyDescent="0.25">
      <c r="A39" s="68">
        <v>6</v>
      </c>
      <c r="B39" s="19" t="s">
        <v>54</v>
      </c>
      <c r="C39" s="5"/>
      <c r="D39" s="19" t="s">
        <v>24</v>
      </c>
      <c r="E39" s="16">
        <v>4.83</v>
      </c>
      <c r="F39" s="29">
        <f t="shared" si="2"/>
        <v>4.83</v>
      </c>
      <c r="G39" s="21"/>
      <c r="H39" s="52" t="s">
        <v>84</v>
      </c>
      <c r="I39" s="53">
        <v>4.83</v>
      </c>
      <c r="J39" s="54">
        <f>ABS(E39-I39)*1000</f>
        <v>0</v>
      </c>
      <c r="K39" s="56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.75" x14ac:dyDescent="0.25">
      <c r="A40" s="68">
        <v>7</v>
      </c>
      <c r="B40" s="19" t="s">
        <v>115</v>
      </c>
      <c r="C40" s="5"/>
      <c r="D40" s="5" t="s">
        <v>26</v>
      </c>
      <c r="E40" s="16">
        <v>4.9800000000000004</v>
      </c>
      <c r="F40" s="29">
        <f t="shared" si="2"/>
        <v>4.9800000000000004</v>
      </c>
      <c r="G40" s="21">
        <f>(E40-$E$34)*1000</f>
        <v>330.00000000000006</v>
      </c>
      <c r="H40" s="52"/>
      <c r="I40" s="53"/>
      <c r="J40" s="54"/>
      <c r="K40" s="56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5.75" x14ac:dyDescent="0.25">
      <c r="A41" s="68">
        <v>8</v>
      </c>
      <c r="B41" s="19" t="s">
        <v>17</v>
      </c>
      <c r="C41" s="5"/>
      <c r="D41" s="5" t="s">
        <v>25</v>
      </c>
      <c r="E41" s="16">
        <v>4.9870000000000001</v>
      </c>
      <c r="F41" s="73">
        <f t="shared" si="2"/>
        <v>4.9870000000000001</v>
      </c>
      <c r="G41" s="51"/>
      <c r="H41" s="52" t="s">
        <v>22</v>
      </c>
      <c r="I41" s="53">
        <v>5</v>
      </c>
      <c r="J41" s="54">
        <f>ABS(E41-I41)*1000</f>
        <v>12.999999999999901</v>
      </c>
      <c r="K41" s="56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5.75" x14ac:dyDescent="0.25">
      <c r="A42" s="68">
        <v>9</v>
      </c>
      <c r="B42" s="19" t="s">
        <v>55</v>
      </c>
      <c r="C42" s="5"/>
      <c r="D42" s="5" t="s">
        <v>84</v>
      </c>
      <c r="E42" s="16">
        <v>5.14</v>
      </c>
      <c r="F42" s="29">
        <f t="shared" si="2"/>
        <v>5.14</v>
      </c>
      <c r="G42" s="21"/>
      <c r="H42" s="52"/>
      <c r="I42" s="53"/>
      <c r="J42" s="54"/>
      <c r="K42" s="56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5.75" x14ac:dyDescent="0.25">
      <c r="A43" s="68">
        <v>10</v>
      </c>
      <c r="B43" s="19" t="s">
        <v>116</v>
      </c>
      <c r="C43" s="5"/>
      <c r="D43" s="5" t="s">
        <v>26</v>
      </c>
      <c r="E43" s="16">
        <v>5.16</v>
      </c>
      <c r="F43" s="29">
        <f t="shared" si="2"/>
        <v>5.16</v>
      </c>
      <c r="G43" s="21">
        <f>(E43-$E$34)*1000</f>
        <v>509.99999999999977</v>
      </c>
      <c r="H43" s="52"/>
      <c r="I43" s="53"/>
      <c r="J43" s="54"/>
      <c r="K43" s="56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5.75" x14ac:dyDescent="0.25">
      <c r="A44" s="68">
        <v>11</v>
      </c>
      <c r="B44" s="19" t="s">
        <v>55</v>
      </c>
      <c r="C44" s="5"/>
      <c r="D44" s="5" t="s">
        <v>84</v>
      </c>
      <c r="E44" s="7">
        <v>5.3</v>
      </c>
      <c r="F44" s="29">
        <f t="shared" si="2"/>
        <v>5.3</v>
      </c>
      <c r="G44" s="21"/>
      <c r="H44" s="52"/>
      <c r="I44" s="53"/>
      <c r="J44" s="54"/>
      <c r="K44" s="56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5.75" x14ac:dyDescent="0.25">
      <c r="A45" s="68">
        <v>12</v>
      </c>
      <c r="B45" s="19" t="s">
        <v>118</v>
      </c>
      <c r="C45" s="5"/>
      <c r="D45" s="5" t="s">
        <v>26</v>
      </c>
      <c r="E45" s="16">
        <v>5.47</v>
      </c>
      <c r="F45" s="29">
        <f t="shared" si="2"/>
        <v>5.47</v>
      </c>
      <c r="G45" s="21">
        <f>(E45-$E$34)*1000</f>
        <v>819.99999999999943</v>
      </c>
      <c r="H45" s="52"/>
      <c r="I45" s="53"/>
      <c r="J45" s="54"/>
      <c r="K45" s="56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5.75" x14ac:dyDescent="0.25">
      <c r="A46" s="68">
        <v>13</v>
      </c>
      <c r="B46" s="19" t="s">
        <v>18</v>
      </c>
      <c r="C46" s="5"/>
      <c r="D46" s="5" t="s">
        <v>44</v>
      </c>
      <c r="E46" s="16">
        <v>5.5419999999999998</v>
      </c>
      <c r="F46" s="29">
        <f t="shared" si="2"/>
        <v>5.5419999999999998</v>
      </c>
      <c r="G46" s="21"/>
      <c r="H46" s="52" t="s">
        <v>25</v>
      </c>
      <c r="I46" s="53">
        <v>5.5410000000000004</v>
      </c>
      <c r="J46" s="54">
        <f>ABS(E46-I46)*1000</f>
        <v>0.99999999999944578</v>
      </c>
      <c r="K46" s="56" t="s">
        <v>95</v>
      </c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5.75" x14ac:dyDescent="0.25">
      <c r="A47" s="68">
        <v>14</v>
      </c>
      <c r="B47" s="19" t="s">
        <v>2</v>
      </c>
      <c r="C47" s="5"/>
      <c r="D47" s="5" t="s">
        <v>44</v>
      </c>
      <c r="E47" s="16">
        <v>5.5629999999999997</v>
      </c>
      <c r="F47" s="29">
        <f t="shared" si="2"/>
        <v>5.5629999999999997</v>
      </c>
      <c r="G47" s="21"/>
      <c r="H47" s="52" t="s">
        <v>84</v>
      </c>
      <c r="I47" s="53">
        <v>5.55</v>
      </c>
      <c r="J47" s="59" t="s">
        <v>99</v>
      </c>
      <c r="K47" s="56" t="s">
        <v>104</v>
      </c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5.75" x14ac:dyDescent="0.25">
      <c r="A48" s="68">
        <v>15</v>
      </c>
      <c r="B48" s="19" t="s">
        <v>128</v>
      </c>
      <c r="C48" s="5"/>
      <c r="D48" s="5" t="s">
        <v>26</v>
      </c>
      <c r="E48" s="16">
        <v>5.59</v>
      </c>
      <c r="F48" s="29">
        <f t="shared" si="2"/>
        <v>5.59</v>
      </c>
      <c r="G48" s="21">
        <f>(E48-$E$34)*1000</f>
        <v>939.99999999999955</v>
      </c>
      <c r="H48" s="52"/>
      <c r="I48" s="53"/>
      <c r="J48" s="54"/>
      <c r="K48" s="56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5.75" x14ac:dyDescent="0.25">
      <c r="A49" s="68">
        <v>16</v>
      </c>
      <c r="B49" s="19" t="s">
        <v>4</v>
      </c>
      <c r="C49" s="5"/>
      <c r="D49" s="5" t="s">
        <v>44</v>
      </c>
      <c r="E49" s="16">
        <v>5.6070000000000002</v>
      </c>
      <c r="F49" s="73">
        <f t="shared" si="2"/>
        <v>5.6070000000000002</v>
      </c>
      <c r="G49" s="51"/>
      <c r="H49" s="52" t="s">
        <v>25</v>
      </c>
      <c r="I49" s="53">
        <v>5.6050000000000004</v>
      </c>
      <c r="J49" s="54">
        <f>ABS(E49-I49)*1000</f>
        <v>1.9999999999997797</v>
      </c>
      <c r="K49" s="56" t="s">
        <v>136</v>
      </c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.75" x14ac:dyDescent="0.25">
      <c r="A50" s="68">
        <v>17</v>
      </c>
      <c r="B50" s="19" t="s">
        <v>55</v>
      </c>
      <c r="C50" s="5"/>
      <c r="D50" s="5" t="s">
        <v>84</v>
      </c>
      <c r="E50" s="16">
        <v>5.63</v>
      </c>
      <c r="F50" s="29">
        <f t="shared" si="2"/>
        <v>5.63</v>
      </c>
      <c r="G50" s="21"/>
      <c r="H50" s="52"/>
      <c r="I50" s="53"/>
      <c r="J50" s="54"/>
      <c r="K50" s="56" t="s">
        <v>137</v>
      </c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.75" x14ac:dyDescent="0.25">
      <c r="A51" s="68">
        <v>18</v>
      </c>
      <c r="B51" s="19" t="s">
        <v>73</v>
      </c>
      <c r="C51" s="5"/>
      <c r="D51" s="5" t="s">
        <v>25</v>
      </c>
      <c r="E51" s="16">
        <v>5.67</v>
      </c>
      <c r="F51" s="29">
        <f t="shared" si="2"/>
        <v>5.67</v>
      </c>
      <c r="G51" s="21"/>
      <c r="H51" s="52"/>
      <c r="I51" s="53"/>
      <c r="J51" s="54"/>
      <c r="K51" s="56" t="s">
        <v>138</v>
      </c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5.75" x14ac:dyDescent="0.25">
      <c r="A52" s="68">
        <v>19</v>
      </c>
      <c r="B52" s="19" t="s">
        <v>129</v>
      </c>
      <c r="C52" s="5"/>
      <c r="D52" s="5" t="s">
        <v>26</v>
      </c>
      <c r="E52" s="16">
        <v>5.72</v>
      </c>
      <c r="F52" s="29">
        <f t="shared" si="2"/>
        <v>5.72</v>
      </c>
      <c r="G52" s="21">
        <f>(E52-$E$34)*1000</f>
        <v>1069.9999999999993</v>
      </c>
      <c r="H52" s="52"/>
      <c r="I52" s="53"/>
      <c r="J52" s="54"/>
      <c r="K52" s="56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5.75" x14ac:dyDescent="0.25">
      <c r="A53" s="68">
        <v>20</v>
      </c>
      <c r="B53" s="19" t="s">
        <v>5</v>
      </c>
      <c r="C53" s="5"/>
      <c r="D53" s="5" t="s">
        <v>44</v>
      </c>
      <c r="E53" s="16">
        <v>5.7869999999999999</v>
      </c>
      <c r="F53" s="73">
        <f t="shared" si="2"/>
        <v>5.7869999999999999</v>
      </c>
      <c r="G53" s="51"/>
      <c r="H53" s="52" t="s">
        <v>25</v>
      </c>
      <c r="I53" s="53">
        <v>5.7850000000000001</v>
      </c>
      <c r="J53" s="54">
        <f>ABS(E53-I53)*1000</f>
        <v>1.9999999999997797</v>
      </c>
      <c r="K53" s="56" t="s">
        <v>95</v>
      </c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5.75" x14ac:dyDescent="0.25">
      <c r="A54" s="68">
        <v>21</v>
      </c>
      <c r="B54" s="19" t="s">
        <v>1</v>
      </c>
      <c r="C54" s="5"/>
      <c r="D54" s="5" t="s">
        <v>44</v>
      </c>
      <c r="E54" s="16">
        <v>5.8019999999999996</v>
      </c>
      <c r="F54" s="29">
        <f t="shared" si="2"/>
        <v>5.8019999999999996</v>
      </c>
      <c r="G54" s="21"/>
      <c r="H54" s="52" t="s">
        <v>25</v>
      </c>
      <c r="I54" s="53">
        <v>5.8019999999999996</v>
      </c>
      <c r="J54" s="54">
        <f>ABS(E54-I54)*1000</f>
        <v>0</v>
      </c>
      <c r="K54" s="56" t="s">
        <v>139</v>
      </c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5.75" x14ac:dyDescent="0.25">
      <c r="A55" s="68">
        <v>22</v>
      </c>
      <c r="B55" s="19" t="s">
        <v>117</v>
      </c>
      <c r="C55" s="5"/>
      <c r="D55" s="5" t="s">
        <v>26</v>
      </c>
      <c r="E55" s="16">
        <v>5.9</v>
      </c>
      <c r="F55" s="29">
        <f t="shared" si="2"/>
        <v>5.9</v>
      </c>
      <c r="G55" s="21">
        <f>(E55-$E$34)*1000</f>
        <v>1250</v>
      </c>
      <c r="H55" s="52"/>
      <c r="I55" s="53"/>
      <c r="J55" s="54"/>
      <c r="K55" s="56" t="s">
        <v>102</v>
      </c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5.75" x14ac:dyDescent="0.25">
      <c r="A56" s="68">
        <v>23</v>
      </c>
      <c r="B56" s="19" t="s">
        <v>1</v>
      </c>
      <c r="C56" s="5"/>
      <c r="D56" s="5" t="s">
        <v>44</v>
      </c>
      <c r="E56" s="16">
        <v>5.9169999999999998</v>
      </c>
      <c r="F56" s="73">
        <f t="shared" si="2"/>
        <v>5.9169999999999998</v>
      </c>
      <c r="G56" s="51"/>
      <c r="H56" s="52"/>
      <c r="I56" s="53"/>
      <c r="J56" s="54"/>
      <c r="K56" s="56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5.75" x14ac:dyDescent="0.25">
      <c r="A57" s="68">
        <v>24</v>
      </c>
      <c r="B57" s="19" t="s">
        <v>6</v>
      </c>
      <c r="C57" s="5"/>
      <c r="D57" s="5" t="s">
        <v>44</v>
      </c>
      <c r="E57" s="16">
        <v>5.9359999999999999</v>
      </c>
      <c r="F57" s="73">
        <f t="shared" si="2"/>
        <v>5.9359999999999999</v>
      </c>
      <c r="G57" s="51"/>
      <c r="H57" s="52" t="s">
        <v>25</v>
      </c>
      <c r="I57" s="53">
        <v>5.9329999999999998</v>
      </c>
      <c r="J57" s="54">
        <f>ABS(E57-I57)*1000</f>
        <v>3.0000000000001137</v>
      </c>
      <c r="K57" s="56" t="s">
        <v>95</v>
      </c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5.75" x14ac:dyDescent="0.25">
      <c r="A58" s="68">
        <v>25</v>
      </c>
      <c r="B58" s="5" t="s">
        <v>112</v>
      </c>
      <c r="C58" s="5"/>
      <c r="D58" s="5" t="s">
        <v>23</v>
      </c>
      <c r="E58" s="16">
        <v>5.9829999999999997</v>
      </c>
      <c r="F58" s="29">
        <f>E58</f>
        <v>5.9829999999999997</v>
      </c>
      <c r="G58" s="21"/>
      <c r="H58" s="52"/>
      <c r="I58" s="53"/>
      <c r="J58" s="54"/>
      <c r="K58" s="56" t="s">
        <v>113</v>
      </c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5.75" x14ac:dyDescent="0.25">
      <c r="A59" s="68">
        <v>26</v>
      </c>
      <c r="B59" s="5" t="s">
        <v>7</v>
      </c>
      <c r="C59" s="5"/>
      <c r="D59" s="19" t="s">
        <v>20</v>
      </c>
      <c r="E59" s="16">
        <v>6.3410000000000002</v>
      </c>
      <c r="F59" s="29">
        <f t="shared" si="2"/>
        <v>6.3410000000000002</v>
      </c>
      <c r="G59" s="21"/>
      <c r="H59" s="52" t="s">
        <v>25</v>
      </c>
      <c r="I59" s="53">
        <v>6.335</v>
      </c>
      <c r="J59" s="54">
        <f>ABS(E59-I59)*1000</f>
        <v>6.0000000000002274</v>
      </c>
      <c r="K59" s="56" t="s">
        <v>95</v>
      </c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5.75" x14ac:dyDescent="0.25">
      <c r="A60" s="68">
        <v>27</v>
      </c>
      <c r="B60" s="5" t="s">
        <v>16</v>
      </c>
      <c r="C60" s="5"/>
      <c r="D60" s="5" t="s">
        <v>23</v>
      </c>
      <c r="E60" s="16">
        <v>6.45</v>
      </c>
      <c r="F60" s="29">
        <f t="shared" si="2"/>
        <v>6.45</v>
      </c>
      <c r="G60" s="21"/>
      <c r="H60" s="52"/>
      <c r="I60" s="53"/>
      <c r="J60" s="54"/>
      <c r="K60" s="56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5.75" x14ac:dyDescent="0.25">
      <c r="A61" s="68">
        <v>28</v>
      </c>
      <c r="B61" s="5" t="s">
        <v>53</v>
      </c>
      <c r="C61" s="5"/>
      <c r="D61" s="19" t="s">
        <v>20</v>
      </c>
      <c r="E61" s="16">
        <v>6.492</v>
      </c>
      <c r="F61" s="29">
        <f t="shared" si="2"/>
        <v>6.492</v>
      </c>
      <c r="G61" s="21"/>
      <c r="H61" s="52" t="s">
        <v>25</v>
      </c>
      <c r="I61" s="53">
        <v>6.4859999999999998</v>
      </c>
      <c r="J61" s="54">
        <f>ABS(E61-I61)*1000</f>
        <v>6.0000000000002274</v>
      </c>
      <c r="K61" s="56" t="s">
        <v>140</v>
      </c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5.75" x14ac:dyDescent="0.25">
      <c r="A62" s="68">
        <v>29</v>
      </c>
      <c r="B62" s="5" t="s">
        <v>105</v>
      </c>
      <c r="C62" s="5"/>
      <c r="D62" s="19" t="s">
        <v>20</v>
      </c>
      <c r="E62" s="16">
        <v>6.62</v>
      </c>
      <c r="F62" s="29">
        <f t="shared" si="2"/>
        <v>6.62</v>
      </c>
      <c r="G62" s="21"/>
      <c r="H62" s="52" t="s">
        <v>25</v>
      </c>
      <c r="I62" s="53">
        <v>6.6159999999999997</v>
      </c>
      <c r="J62" s="54">
        <f>ABS(E62-I62)*1000</f>
        <v>4.0000000000004476</v>
      </c>
      <c r="K62" s="56" t="s">
        <v>103</v>
      </c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5.75" x14ac:dyDescent="0.25">
      <c r="A63" s="68">
        <v>30</v>
      </c>
      <c r="B63" s="5" t="s">
        <v>12</v>
      </c>
      <c r="C63" s="5"/>
      <c r="D63" s="5" t="s">
        <v>25</v>
      </c>
      <c r="E63" s="16">
        <v>6.7210000000000001</v>
      </c>
      <c r="F63" s="29">
        <f t="shared" si="2"/>
        <v>6.7210000000000001</v>
      </c>
      <c r="G63" s="21"/>
      <c r="H63" s="52"/>
      <c r="I63" s="53"/>
      <c r="J63" s="54"/>
      <c r="K63" s="56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5.75" x14ac:dyDescent="0.25">
      <c r="A64" s="68">
        <v>31</v>
      </c>
      <c r="B64" s="5" t="s">
        <v>14</v>
      </c>
      <c r="C64" s="5"/>
      <c r="D64" s="5" t="s">
        <v>25</v>
      </c>
      <c r="E64" s="16">
        <v>6.7320000000000002</v>
      </c>
      <c r="F64" s="29">
        <f t="shared" si="2"/>
        <v>6.7320000000000002</v>
      </c>
      <c r="G64" s="21"/>
      <c r="H64" s="52"/>
      <c r="I64" s="53"/>
      <c r="J64" s="54"/>
      <c r="K64" s="56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5.75" x14ac:dyDescent="0.25">
      <c r="A65" s="68">
        <v>32</v>
      </c>
      <c r="B65" s="5" t="s">
        <v>13</v>
      </c>
      <c r="C65" s="5"/>
      <c r="D65" s="5" t="s">
        <v>25</v>
      </c>
      <c r="E65" s="16">
        <v>6.7539999999999996</v>
      </c>
      <c r="F65" s="29">
        <f t="shared" si="2"/>
        <v>6.7539999999999996</v>
      </c>
      <c r="G65" s="21"/>
      <c r="H65" s="52"/>
      <c r="I65" s="53"/>
      <c r="J65" s="54"/>
      <c r="K65" s="56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5.75" x14ac:dyDescent="0.25">
      <c r="A66" s="68">
        <v>33</v>
      </c>
      <c r="B66" s="5" t="s">
        <v>8</v>
      </c>
      <c r="C66" s="5"/>
      <c r="D66" s="5" t="s">
        <v>25</v>
      </c>
      <c r="E66" s="16">
        <v>6.89</v>
      </c>
      <c r="F66" s="29">
        <f t="shared" si="2"/>
        <v>6.89</v>
      </c>
      <c r="G66" s="29"/>
      <c r="H66" s="52" t="s">
        <v>22</v>
      </c>
      <c r="I66" s="53">
        <v>6.9</v>
      </c>
      <c r="J66" s="54">
        <f>ABS(E66-I66)*1000</f>
        <v>10.000000000000675</v>
      </c>
      <c r="K66" s="55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5.75" x14ac:dyDescent="0.25">
      <c r="A67" s="68">
        <v>34</v>
      </c>
      <c r="B67" s="5" t="s">
        <v>15</v>
      </c>
      <c r="C67" s="5"/>
      <c r="D67" s="5" t="s">
        <v>25</v>
      </c>
      <c r="E67" s="16">
        <v>7.0149999999999997</v>
      </c>
      <c r="F67" s="29">
        <f>E67-0.000001</f>
        <v>7.0149989999999995</v>
      </c>
      <c r="G67" s="29"/>
      <c r="H67" s="52"/>
      <c r="I67" s="53"/>
      <c r="J67" s="54"/>
      <c r="K67" s="56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5.75" x14ac:dyDescent="0.25">
      <c r="A68" s="68">
        <v>35</v>
      </c>
      <c r="B68" s="5" t="s">
        <v>108</v>
      </c>
      <c r="C68" s="5"/>
      <c r="D68" s="5" t="s">
        <v>21</v>
      </c>
      <c r="E68" s="16">
        <v>7.165</v>
      </c>
      <c r="F68" s="29">
        <f t="shared" si="2"/>
        <v>7.165</v>
      </c>
      <c r="G68" s="21">
        <f>(E68-$E$34)*1000</f>
        <v>2514.9999999999995</v>
      </c>
      <c r="H68" s="52"/>
      <c r="I68" s="53"/>
      <c r="J68" s="54"/>
      <c r="K68" s="56" t="s">
        <v>160</v>
      </c>
      <c r="L68" s="35"/>
      <c r="M68" s="2"/>
      <c r="N68" s="2"/>
      <c r="O68" s="2"/>
      <c r="P68" s="2"/>
      <c r="Q68" s="2"/>
      <c r="R68" s="2"/>
      <c r="S68" s="2"/>
      <c r="T68" s="2"/>
      <c r="U68" s="2"/>
    </row>
    <row r="69" spans="1:21" ht="15.75" x14ac:dyDescent="0.25">
      <c r="A69" s="68">
        <v>36</v>
      </c>
      <c r="B69" s="5" t="s">
        <v>52</v>
      </c>
      <c r="C69" s="5"/>
      <c r="D69" s="5" t="s">
        <v>25</v>
      </c>
      <c r="E69" s="16">
        <v>7.181</v>
      </c>
      <c r="F69" s="29">
        <f t="shared" si="2"/>
        <v>7.181</v>
      </c>
      <c r="G69" s="29"/>
      <c r="H69" s="52"/>
      <c r="I69" s="53"/>
      <c r="J69" s="54"/>
      <c r="K69" s="56"/>
      <c r="L69" s="35"/>
      <c r="M69" s="2"/>
      <c r="N69" s="2"/>
      <c r="O69" s="2"/>
      <c r="P69" s="2"/>
      <c r="Q69" s="2"/>
      <c r="R69" s="2"/>
      <c r="S69" s="2"/>
      <c r="T69" s="2"/>
      <c r="U69" s="2"/>
    </row>
    <row r="70" spans="1:21" ht="15.75" x14ac:dyDescent="0.25">
      <c r="A70" s="68">
        <v>37</v>
      </c>
      <c r="B70" s="5" t="s">
        <v>110</v>
      </c>
      <c r="C70" s="5"/>
      <c r="D70" s="5" t="s">
        <v>21</v>
      </c>
      <c r="E70" s="16">
        <v>7.3220000000000001</v>
      </c>
      <c r="F70" s="29">
        <f t="shared" si="2"/>
        <v>7.3220000000000001</v>
      </c>
      <c r="G70" s="21" t="s">
        <v>125</v>
      </c>
      <c r="H70" s="52"/>
      <c r="I70" s="53"/>
      <c r="J70" s="54"/>
      <c r="K70" s="56" t="s">
        <v>111</v>
      </c>
      <c r="L70" s="35"/>
      <c r="M70" s="2"/>
      <c r="N70" s="2"/>
      <c r="O70" s="2"/>
      <c r="P70" s="2"/>
      <c r="Q70" s="2"/>
      <c r="R70" s="2"/>
      <c r="S70" s="2"/>
      <c r="T70" s="2"/>
      <c r="U70" s="2"/>
    </row>
    <row r="71" spans="1:21" ht="16.5" thickBot="1" x14ac:dyDescent="0.3">
      <c r="A71" s="69">
        <v>38</v>
      </c>
      <c r="B71" s="12" t="s">
        <v>106</v>
      </c>
      <c r="C71" s="12"/>
      <c r="D71" s="12" t="s">
        <v>21</v>
      </c>
      <c r="E71" s="37">
        <v>7.45</v>
      </c>
      <c r="F71" s="30">
        <f t="shared" si="2"/>
        <v>7.45</v>
      </c>
      <c r="G71" s="26">
        <f>(E71-$E$34)*1000</f>
        <v>2800</v>
      </c>
      <c r="H71" s="60"/>
      <c r="I71" s="61"/>
      <c r="J71" s="62"/>
      <c r="K71" s="63" t="s">
        <v>109</v>
      </c>
      <c r="L71" s="35"/>
      <c r="M71" s="2"/>
      <c r="N71" s="2"/>
      <c r="O71" s="2"/>
      <c r="P71" s="2"/>
      <c r="Q71" s="2"/>
      <c r="R71" s="2"/>
      <c r="S71" s="2"/>
      <c r="T71" s="2"/>
      <c r="U71" s="2"/>
    </row>
    <row r="72" spans="1:21" ht="15.75" x14ac:dyDescent="0.25">
      <c r="B72" s="2"/>
      <c r="C72" s="2"/>
      <c r="D72" s="2"/>
      <c r="E72" s="2"/>
      <c r="F72" s="74" t="s">
        <v>144</v>
      </c>
      <c r="G72" s="34"/>
      <c r="H72" s="2"/>
      <c r="I72" s="3"/>
      <c r="J72" s="2"/>
      <c r="K72" s="3"/>
      <c r="L72" s="35"/>
      <c r="M72" s="2"/>
      <c r="N72" s="2"/>
      <c r="O72" s="2"/>
      <c r="P72" s="2"/>
      <c r="Q72" s="2"/>
      <c r="R72" s="2"/>
      <c r="S72" s="2"/>
      <c r="T72" s="2"/>
      <c r="U72" s="2"/>
    </row>
    <row r="73" spans="1:21" ht="15.75" x14ac:dyDescent="0.25">
      <c r="B73" s="2"/>
      <c r="C73" s="2"/>
      <c r="D73" s="2"/>
      <c r="E73" s="2"/>
      <c r="F73" s="2"/>
      <c r="G73" s="2"/>
      <c r="H73" s="2"/>
      <c r="I73" s="3"/>
      <c r="J73" s="2"/>
      <c r="K73" s="2"/>
      <c r="L73" s="35"/>
      <c r="M73" s="2"/>
      <c r="N73" s="2"/>
      <c r="O73" s="2"/>
      <c r="P73" s="2"/>
      <c r="Q73" s="2"/>
      <c r="R73" s="2"/>
      <c r="S73" s="2"/>
      <c r="T73" s="2"/>
      <c r="U73" s="2"/>
    </row>
    <row r="74" spans="1:21" ht="15.75" x14ac:dyDescent="0.25">
      <c r="B74" s="2"/>
      <c r="C74" s="2"/>
      <c r="D74" s="2"/>
      <c r="E74" s="2"/>
      <c r="F74" s="2"/>
      <c r="G74" s="2"/>
      <c r="H74" s="2"/>
      <c r="I74" s="3"/>
      <c r="J74" s="2"/>
      <c r="K74" s="2"/>
      <c r="L74" s="35"/>
      <c r="M74" s="2"/>
      <c r="N74" s="2"/>
      <c r="O74" s="2"/>
      <c r="P74" s="2"/>
      <c r="Q74" s="2"/>
      <c r="R74" s="2"/>
      <c r="S74" s="2"/>
      <c r="T74" s="2"/>
      <c r="U74" s="2"/>
    </row>
    <row r="75" spans="1:21" ht="18.75" x14ac:dyDescent="0.3">
      <c r="A75" s="4" t="s">
        <v>37</v>
      </c>
      <c r="B75" s="2"/>
      <c r="C75" s="2"/>
      <c r="D75" s="2"/>
      <c r="E75" s="2"/>
      <c r="F75" s="2"/>
      <c r="G75" s="2"/>
      <c r="H75" s="3"/>
      <c r="I75" s="2"/>
      <c r="J75" s="2"/>
      <c r="K75" s="38"/>
      <c r="L75" s="35"/>
      <c r="M75" s="2"/>
      <c r="N75" s="2"/>
      <c r="O75" s="2"/>
      <c r="P75" s="2"/>
      <c r="Q75" s="2"/>
      <c r="R75" s="2"/>
      <c r="S75" s="2"/>
      <c r="T75" s="2"/>
      <c r="U75" s="2"/>
    </row>
    <row r="76" spans="1:21" ht="15.75" x14ac:dyDescent="0.25">
      <c r="A76" s="2"/>
      <c r="B76" s="2"/>
      <c r="C76" s="2"/>
      <c r="D76" s="2"/>
      <c r="E76" s="2"/>
      <c r="F76" s="2"/>
      <c r="G76" s="2"/>
      <c r="H76" s="3"/>
      <c r="I76" s="2"/>
      <c r="J76" s="2"/>
      <c r="K76" s="38"/>
      <c r="L76" s="35"/>
      <c r="M76" s="2"/>
      <c r="N76" s="2"/>
      <c r="O76" s="2"/>
      <c r="P76" s="2"/>
      <c r="Q76" s="2"/>
      <c r="R76" s="2"/>
      <c r="S76" s="2"/>
      <c r="T76" s="2"/>
      <c r="U76" s="2"/>
    </row>
    <row r="77" spans="1:21" ht="15.75" x14ac:dyDescent="0.25">
      <c r="A77" s="115">
        <v>1</v>
      </c>
      <c r="B77" s="2" t="s">
        <v>87</v>
      </c>
      <c r="C77" s="2" t="s">
        <v>100</v>
      </c>
      <c r="D77" s="2"/>
      <c r="E77" s="2"/>
      <c r="F77" s="2"/>
      <c r="G77" s="2"/>
      <c r="H77" s="3"/>
      <c r="I77" s="2"/>
      <c r="J77" s="2"/>
      <c r="K77" s="38"/>
      <c r="L77" s="35"/>
      <c r="M77" s="2"/>
      <c r="N77" s="2"/>
      <c r="O77" s="2"/>
      <c r="P77" s="2"/>
      <c r="Q77" s="2"/>
      <c r="R77" s="2"/>
      <c r="S77" s="2"/>
      <c r="T77" s="2"/>
      <c r="U77" s="2"/>
    </row>
    <row r="78" spans="1:21" ht="15.75" x14ac:dyDescent="0.25">
      <c r="A78" s="115">
        <v>2</v>
      </c>
      <c r="B78" s="5" t="s">
        <v>88</v>
      </c>
      <c r="C78" s="2" t="s">
        <v>158</v>
      </c>
      <c r="D78" s="2"/>
      <c r="E78" s="2"/>
      <c r="F78" s="2"/>
      <c r="G78" s="2"/>
      <c r="H78" s="3"/>
      <c r="I78" s="2"/>
      <c r="J78" s="2"/>
      <c r="K78" s="38"/>
      <c r="L78" s="35"/>
      <c r="M78" s="2"/>
      <c r="N78" s="2"/>
      <c r="O78" s="2"/>
      <c r="P78" s="2"/>
      <c r="Q78" s="2"/>
      <c r="R78" s="2"/>
      <c r="S78" s="2"/>
      <c r="T78" s="2"/>
      <c r="U78" s="2"/>
    </row>
    <row r="79" spans="1:21" ht="15.75" x14ac:dyDescent="0.25">
      <c r="A79" s="115">
        <v>3</v>
      </c>
      <c r="B79" s="2" t="s">
        <v>43</v>
      </c>
      <c r="C79" s="2" t="s">
        <v>46</v>
      </c>
      <c r="D79" s="2"/>
      <c r="E79" s="2"/>
      <c r="F79" s="2"/>
      <c r="G79" s="2"/>
      <c r="H79" s="3"/>
      <c r="I79" s="2"/>
      <c r="J79" s="2"/>
      <c r="K79" s="38"/>
      <c r="L79" s="35"/>
      <c r="M79" s="2"/>
      <c r="N79" s="2"/>
      <c r="O79" s="2"/>
      <c r="P79" s="2"/>
      <c r="Q79" s="2"/>
      <c r="R79" s="2"/>
      <c r="S79" s="2"/>
      <c r="T79" s="2"/>
      <c r="U79" s="2"/>
    </row>
    <row r="80" spans="1:21" ht="15.75" x14ac:dyDescent="0.25">
      <c r="A80" s="115">
        <v>4</v>
      </c>
      <c r="B80" s="2" t="s">
        <v>39</v>
      </c>
      <c r="C80" s="2" t="s">
        <v>47</v>
      </c>
      <c r="D80" s="2"/>
      <c r="E80" s="2"/>
      <c r="F80" s="2"/>
      <c r="G80" s="2"/>
      <c r="H80" s="3"/>
      <c r="I80" s="2"/>
      <c r="J80" s="2"/>
      <c r="K80" s="38"/>
      <c r="L80" s="35"/>
      <c r="M80" s="2"/>
      <c r="N80" s="2"/>
      <c r="O80" s="2"/>
      <c r="P80" s="2"/>
      <c r="Q80" s="2"/>
      <c r="R80" s="2"/>
      <c r="S80" s="2"/>
      <c r="T80" s="2"/>
      <c r="U80" s="2"/>
    </row>
    <row r="81" spans="1:21" ht="15.75" x14ac:dyDescent="0.25">
      <c r="A81" s="115">
        <v>5</v>
      </c>
      <c r="B81" s="2" t="s">
        <v>40</v>
      </c>
      <c r="C81" s="2" t="s">
        <v>48</v>
      </c>
      <c r="D81" s="2"/>
      <c r="E81" s="2"/>
      <c r="F81" s="2"/>
      <c r="G81" s="2"/>
      <c r="H81" s="3"/>
      <c r="I81" s="2"/>
      <c r="J81" s="2"/>
      <c r="K81" s="38"/>
      <c r="L81" s="35"/>
      <c r="M81" s="2"/>
      <c r="N81" s="2"/>
      <c r="O81" s="2"/>
      <c r="P81" s="2"/>
      <c r="Q81" s="2"/>
      <c r="R81" s="2"/>
      <c r="S81" s="2"/>
      <c r="T81" s="2"/>
      <c r="U81" s="2"/>
    </row>
    <row r="82" spans="1:21" ht="15.75" x14ac:dyDescent="0.25">
      <c r="A82" s="115">
        <v>6</v>
      </c>
      <c r="B82" s="2" t="s">
        <v>41</v>
      </c>
      <c r="C82" s="2" t="s">
        <v>49</v>
      </c>
      <c r="D82" s="2"/>
      <c r="E82" s="2"/>
      <c r="F82" s="2"/>
      <c r="G82" s="2"/>
      <c r="H82" s="3"/>
      <c r="I82" s="2"/>
      <c r="J82" s="2"/>
      <c r="K82" s="38"/>
      <c r="L82" s="35"/>
      <c r="M82" s="2"/>
      <c r="N82" s="2"/>
      <c r="O82" s="2"/>
      <c r="P82" s="2"/>
      <c r="Q82" s="2"/>
      <c r="R82" s="2"/>
      <c r="S82" s="2"/>
      <c r="T82" s="2"/>
      <c r="U82" s="2"/>
    </row>
    <row r="83" spans="1:21" ht="15.75" x14ac:dyDescent="0.25">
      <c r="A83" s="115">
        <v>7</v>
      </c>
      <c r="B83" s="2" t="s">
        <v>42</v>
      </c>
      <c r="C83" s="2" t="s">
        <v>50</v>
      </c>
      <c r="D83" s="2"/>
      <c r="E83" s="2"/>
      <c r="F83" s="2"/>
      <c r="G83" s="2"/>
      <c r="H83" s="3"/>
      <c r="I83" s="2"/>
      <c r="J83" s="2"/>
      <c r="K83" s="38"/>
      <c r="L83" s="35"/>
      <c r="M83" s="2"/>
      <c r="N83" s="2"/>
      <c r="O83" s="2"/>
      <c r="P83" s="2"/>
      <c r="Q83" s="2"/>
      <c r="R83" s="2"/>
      <c r="S83" s="2"/>
      <c r="T83" s="2"/>
      <c r="U83" s="2"/>
    </row>
    <row r="84" spans="1:21" ht="15.75" x14ac:dyDescent="0.25">
      <c r="A84" s="115">
        <v>8</v>
      </c>
      <c r="B84" s="2" t="s">
        <v>24</v>
      </c>
      <c r="C84" s="2" t="s">
        <v>51</v>
      </c>
      <c r="D84" s="2"/>
      <c r="E84" s="2"/>
      <c r="F84" s="2"/>
      <c r="G84" s="2"/>
      <c r="H84" s="3"/>
      <c r="I84" s="2"/>
      <c r="J84" s="2"/>
      <c r="K84" s="38"/>
      <c r="L84" s="35"/>
      <c r="M84" s="2"/>
      <c r="N84" s="2"/>
      <c r="O84" s="2"/>
      <c r="P84" s="2"/>
      <c r="Q84" s="2"/>
      <c r="R84" s="2"/>
      <c r="S84" s="2"/>
      <c r="T84" s="2"/>
      <c r="U84" s="2"/>
    </row>
    <row r="85" spans="1:21" ht="15.75" x14ac:dyDescent="0.25">
      <c r="A85" s="115">
        <v>9</v>
      </c>
      <c r="B85" s="2" t="s">
        <v>44</v>
      </c>
      <c r="C85" s="2" t="s">
        <v>45</v>
      </c>
      <c r="D85" s="2"/>
      <c r="E85" s="2"/>
      <c r="F85" s="2"/>
      <c r="G85" s="2"/>
      <c r="H85" s="3"/>
      <c r="I85" s="2"/>
      <c r="J85" s="2"/>
      <c r="K85" s="38"/>
      <c r="L85" s="35"/>
      <c r="M85" s="2"/>
      <c r="N85" s="2"/>
      <c r="O85" s="2"/>
      <c r="P85" s="2"/>
      <c r="Q85" s="2"/>
      <c r="R85" s="2"/>
      <c r="S85" s="2"/>
      <c r="T85" s="2"/>
      <c r="U85" s="2"/>
    </row>
    <row r="86" spans="1:21" ht="15.75" x14ac:dyDescent="0.25">
      <c r="A86" s="115">
        <v>10</v>
      </c>
      <c r="B86" s="2" t="s">
        <v>20</v>
      </c>
      <c r="C86" s="2" t="s">
        <v>92</v>
      </c>
      <c r="D86" s="2"/>
      <c r="E86" s="2"/>
      <c r="F86" s="2"/>
      <c r="G86" s="2"/>
      <c r="H86" s="3"/>
      <c r="I86" s="2"/>
      <c r="J86" s="2"/>
      <c r="K86" s="38"/>
      <c r="L86" s="35"/>
      <c r="M86" s="2"/>
      <c r="N86" s="2"/>
      <c r="O86" s="2"/>
      <c r="P86" s="2"/>
      <c r="Q86" s="2"/>
      <c r="R86" s="2"/>
      <c r="S86" s="2"/>
      <c r="T86" s="2"/>
      <c r="U86" s="2"/>
    </row>
    <row r="87" spans="1:21" ht="15.75" x14ac:dyDescent="0.25">
      <c r="A87" s="115">
        <v>11</v>
      </c>
      <c r="B87" s="2" t="s">
        <v>21</v>
      </c>
      <c r="C87" s="2" t="s">
        <v>93</v>
      </c>
      <c r="D87" s="2"/>
      <c r="E87" s="2"/>
      <c r="F87" s="2"/>
      <c r="G87" s="2"/>
      <c r="H87" s="3"/>
      <c r="I87" s="2"/>
      <c r="J87" s="2"/>
      <c r="K87" s="38"/>
      <c r="L87" s="35"/>
      <c r="M87" s="2"/>
      <c r="N87" s="2"/>
      <c r="O87" s="2"/>
      <c r="P87" s="2"/>
      <c r="Q87" s="2"/>
      <c r="R87" s="2"/>
      <c r="S87" s="2"/>
      <c r="T87" s="2"/>
      <c r="U87" s="2"/>
    </row>
    <row r="88" spans="1:21" ht="15.75" x14ac:dyDescent="0.25">
      <c r="A88" s="115">
        <v>12</v>
      </c>
      <c r="B88" s="2" t="s">
        <v>26</v>
      </c>
      <c r="C88" s="2" t="s">
        <v>58</v>
      </c>
      <c r="D88" s="2"/>
      <c r="E88" s="2"/>
      <c r="F88" s="2"/>
      <c r="G88" s="2"/>
      <c r="H88" s="3"/>
      <c r="I88" s="2"/>
      <c r="J88" s="2"/>
      <c r="K88" s="38"/>
      <c r="L88" s="35"/>
      <c r="M88" s="2"/>
      <c r="N88" s="2"/>
      <c r="O88" s="2"/>
      <c r="P88" s="2"/>
      <c r="Q88" s="2"/>
      <c r="R88" s="2"/>
      <c r="S88" s="2"/>
      <c r="T88" s="2"/>
      <c r="U88" s="2"/>
    </row>
    <row r="89" spans="1:21" ht="15.75" x14ac:dyDescent="0.25">
      <c r="A89" s="115"/>
      <c r="B89" s="2"/>
      <c r="C89" s="2" t="s">
        <v>56</v>
      </c>
      <c r="D89" s="2"/>
      <c r="E89" s="2"/>
      <c r="F89" s="2"/>
      <c r="G89" s="2"/>
      <c r="H89" s="3"/>
      <c r="I89" s="2"/>
      <c r="J89" s="2"/>
      <c r="K89" s="38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5.75" x14ac:dyDescent="0.25">
      <c r="A90" s="115">
        <v>13</v>
      </c>
      <c r="B90" s="2" t="s">
        <v>25</v>
      </c>
      <c r="C90" s="2" t="s">
        <v>57</v>
      </c>
      <c r="D90" s="2"/>
      <c r="E90" s="2"/>
      <c r="F90" s="2"/>
      <c r="G90" s="2"/>
      <c r="H90" s="3"/>
      <c r="I90" s="2"/>
      <c r="J90" s="2"/>
      <c r="K90" s="38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5.75" x14ac:dyDescent="0.25">
      <c r="A91" s="115"/>
      <c r="B91" s="2"/>
      <c r="C91" s="2" t="s">
        <v>56</v>
      </c>
      <c r="D91" s="2"/>
      <c r="E91" s="2"/>
      <c r="F91" s="2"/>
      <c r="G91" s="2"/>
      <c r="H91" s="3"/>
      <c r="I91" s="2"/>
      <c r="J91" s="2"/>
      <c r="K91" s="38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5.75" x14ac:dyDescent="0.25">
      <c r="A92" s="115">
        <v>14</v>
      </c>
      <c r="B92" s="2" t="s">
        <v>38</v>
      </c>
      <c r="C92" s="2" t="s">
        <v>81</v>
      </c>
      <c r="D92" s="2"/>
      <c r="E92" s="2"/>
      <c r="F92" s="2"/>
      <c r="G92" s="2"/>
      <c r="H92" s="3"/>
      <c r="I92" s="2"/>
      <c r="K92" s="39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5.75" x14ac:dyDescent="0.25">
      <c r="A93" s="115">
        <v>15</v>
      </c>
      <c r="B93" s="2" t="s">
        <v>22</v>
      </c>
      <c r="C93" s="2" t="s">
        <v>90</v>
      </c>
      <c r="D93" s="2"/>
      <c r="E93" s="2"/>
      <c r="F93" s="2"/>
      <c r="G93" s="2"/>
      <c r="H93" s="3"/>
      <c r="I93" s="2"/>
      <c r="K93" s="39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5.75" x14ac:dyDescent="0.25">
      <c r="A94" s="115">
        <v>16</v>
      </c>
      <c r="B94" s="2" t="s">
        <v>23</v>
      </c>
      <c r="C94" s="2" t="s">
        <v>89</v>
      </c>
      <c r="D94" s="2"/>
      <c r="E94" s="2"/>
      <c r="F94" s="2"/>
      <c r="G94" s="2"/>
      <c r="H94" s="3"/>
      <c r="I94" s="2"/>
      <c r="J94" s="2"/>
      <c r="K94" s="38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5.75" x14ac:dyDescent="0.25">
      <c r="A95" s="115">
        <v>17</v>
      </c>
      <c r="B95" s="2" t="s">
        <v>91</v>
      </c>
      <c r="C95" s="2" t="s">
        <v>82</v>
      </c>
      <c r="D95" s="2"/>
      <c r="E95" s="2"/>
      <c r="F95" s="2"/>
      <c r="G95" s="2"/>
      <c r="H95" s="3"/>
      <c r="I95" s="2"/>
      <c r="J95" s="2"/>
      <c r="K95" s="38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5.75" x14ac:dyDescent="0.25">
      <c r="A96" s="2"/>
      <c r="C96" s="28" t="s">
        <v>83</v>
      </c>
      <c r="D96" s="2"/>
      <c r="E96" s="2"/>
      <c r="F96" s="2"/>
      <c r="G96" s="2"/>
      <c r="H96" s="3"/>
      <c r="I96" s="2"/>
      <c r="J96" s="2"/>
      <c r="K96" s="38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5.75" x14ac:dyDescent="0.25">
      <c r="B97" s="2"/>
      <c r="C97" s="2"/>
      <c r="D97" s="2"/>
      <c r="E97" s="2"/>
      <c r="F97" s="2"/>
      <c r="G97" s="2"/>
      <c r="H97" s="2"/>
      <c r="I97" s="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5.75" x14ac:dyDescent="0.25">
      <c r="C98" s="2"/>
      <c r="D98" s="2"/>
      <c r="E98" s="2"/>
      <c r="F98" s="2"/>
      <c r="G98" s="2"/>
      <c r="H98" s="2"/>
      <c r="I98" s="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8.75" x14ac:dyDescent="0.3">
      <c r="A99" s="4" t="s">
        <v>97</v>
      </c>
      <c r="C99" s="2"/>
      <c r="D99" s="2"/>
      <c r="E99" s="2"/>
      <c r="F99" s="2"/>
      <c r="G99" s="2"/>
      <c r="H99" s="2"/>
      <c r="I99" s="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5.75" x14ac:dyDescent="0.25">
      <c r="C100" s="2"/>
      <c r="D100" s="2"/>
      <c r="E100" s="2"/>
      <c r="F100" s="2"/>
      <c r="G100" s="2"/>
      <c r="H100" s="2"/>
      <c r="I100" s="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5.75" x14ac:dyDescent="0.25">
      <c r="A101" s="2" t="s">
        <v>126</v>
      </c>
      <c r="C101" s="2"/>
      <c r="D101" s="2"/>
      <c r="E101" s="2"/>
      <c r="F101" s="2"/>
      <c r="G101" s="2"/>
      <c r="H101" s="2"/>
      <c r="I101" s="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5.75" x14ac:dyDescent="0.25">
      <c r="A102" s="2" t="s">
        <v>127</v>
      </c>
      <c r="C102" s="2"/>
      <c r="D102" s="2"/>
      <c r="E102" s="2"/>
      <c r="F102" s="2"/>
      <c r="G102" s="2"/>
      <c r="H102" s="2"/>
      <c r="I102" s="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5.75" x14ac:dyDescent="0.25">
      <c r="A103" s="2" t="s">
        <v>147</v>
      </c>
      <c r="C103" s="2"/>
      <c r="D103" s="2"/>
      <c r="E103" s="2"/>
      <c r="F103" s="2"/>
      <c r="G103" s="2"/>
      <c r="H103" s="2"/>
      <c r="I103" s="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5.75" x14ac:dyDescent="0.25">
      <c r="A104" s="2" t="s">
        <v>143</v>
      </c>
      <c r="C104" s="2"/>
      <c r="D104" s="2"/>
      <c r="E104" s="2"/>
      <c r="F104" s="2"/>
      <c r="G104" s="2"/>
      <c r="H104" s="2"/>
      <c r="I104" s="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5.75" x14ac:dyDescent="0.25">
      <c r="A105" s="2" t="s">
        <v>159</v>
      </c>
      <c r="C105" s="2"/>
      <c r="D105" s="2"/>
      <c r="E105" s="2"/>
      <c r="F105" s="2"/>
      <c r="G105" s="2"/>
      <c r="H105" s="2"/>
      <c r="I105" s="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5.75" x14ac:dyDescent="0.25">
      <c r="A106" s="2"/>
      <c r="C106" s="2"/>
      <c r="D106" s="2"/>
      <c r="E106" s="2"/>
      <c r="F106" s="2"/>
      <c r="G106" s="2"/>
      <c r="H106" s="2"/>
      <c r="I106" s="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5.75" x14ac:dyDescent="0.25">
      <c r="A107" s="2" t="s">
        <v>155</v>
      </c>
      <c r="C107" s="2"/>
      <c r="D107" s="2"/>
      <c r="E107" s="2"/>
      <c r="F107" s="2"/>
      <c r="G107" s="2"/>
      <c r="H107" s="2"/>
      <c r="I107" s="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5.75" x14ac:dyDescent="0.25">
      <c r="A108" s="2" t="s">
        <v>156</v>
      </c>
      <c r="C108" s="2"/>
      <c r="D108" s="2"/>
      <c r="E108" s="2"/>
      <c r="F108" s="2"/>
      <c r="G108" s="2"/>
      <c r="H108" s="2"/>
      <c r="I108" s="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5.75" x14ac:dyDescent="0.25">
      <c r="A109" s="2" t="s">
        <v>157</v>
      </c>
      <c r="C109" s="2"/>
      <c r="D109" s="2"/>
      <c r="E109" s="2"/>
      <c r="F109" s="2"/>
      <c r="G109" s="2"/>
      <c r="H109" s="2"/>
      <c r="I109" s="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5.75" x14ac:dyDescent="0.25">
      <c r="C110" s="2"/>
      <c r="D110" s="2"/>
      <c r="E110" s="2"/>
      <c r="F110" s="2"/>
      <c r="G110" s="2"/>
      <c r="H110" s="2"/>
      <c r="I110" s="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5.75" x14ac:dyDescent="0.25">
      <c r="C111" s="2"/>
      <c r="D111" s="2"/>
      <c r="E111" s="2"/>
      <c r="F111" s="2"/>
      <c r="G111" s="2"/>
      <c r="H111" s="2"/>
      <c r="I111" s="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5.75" x14ac:dyDescent="0.25">
      <c r="B112" s="2"/>
      <c r="C112" s="2"/>
      <c r="D112" s="2"/>
      <c r="E112" s="2"/>
      <c r="F112" s="2"/>
      <c r="G112" s="2"/>
      <c r="H112" s="2"/>
      <c r="I112" s="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2:21" ht="15.75" x14ac:dyDescent="0.25">
      <c r="B113" s="2"/>
      <c r="C113" s="2"/>
      <c r="D113" s="2"/>
      <c r="E113" s="2"/>
      <c r="F113" s="2"/>
      <c r="G113" s="2"/>
      <c r="H113" s="2"/>
      <c r="I113" s="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2:21" ht="15.75" x14ac:dyDescent="0.25">
      <c r="B114" s="2"/>
      <c r="C114" s="2"/>
      <c r="D114" s="2"/>
      <c r="E114" s="2"/>
      <c r="F114" s="2"/>
      <c r="G114" s="2"/>
      <c r="H114" s="2"/>
      <c r="I114" s="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2:21" ht="15.75" x14ac:dyDescent="0.25">
      <c r="B115" s="2"/>
      <c r="C115" s="2"/>
      <c r="D115" s="2"/>
      <c r="E115" s="2"/>
      <c r="F115" s="2"/>
      <c r="G115" s="2"/>
      <c r="H115" s="2"/>
      <c r="I115" s="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2:21" ht="15.75" x14ac:dyDescent="0.25">
      <c r="B116" s="2"/>
      <c r="C116" s="2"/>
      <c r="D116" s="2"/>
      <c r="E116" s="2"/>
      <c r="F116" s="2"/>
      <c r="G116" s="2"/>
      <c r="H116" s="2"/>
      <c r="I116" s="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2:21" ht="15.75" x14ac:dyDescent="0.25">
      <c r="B117" s="2"/>
      <c r="C117" s="2"/>
      <c r="D117" s="2"/>
      <c r="E117" s="2"/>
      <c r="F117" s="2"/>
      <c r="G117" s="2"/>
      <c r="H117" s="2"/>
      <c r="I117" s="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2:21" ht="15.75" x14ac:dyDescent="0.25">
      <c r="B118" s="2"/>
      <c r="C118" s="2"/>
      <c r="D118" s="2"/>
      <c r="E118" s="2"/>
      <c r="F118" s="2"/>
      <c r="G118" s="2"/>
      <c r="H118" s="2"/>
      <c r="I118" s="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2:21" ht="15.75" x14ac:dyDescent="0.25">
      <c r="B119" s="2"/>
      <c r="C119" s="2"/>
      <c r="D119" s="2"/>
      <c r="E119" s="2"/>
      <c r="F119" s="2"/>
      <c r="G119" s="2"/>
      <c r="H119" s="2"/>
      <c r="I119" s="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2:21" ht="15.75" x14ac:dyDescent="0.25">
      <c r="B120" s="2"/>
      <c r="C120" s="2"/>
      <c r="D120" s="2"/>
      <c r="E120" s="2"/>
      <c r="F120" s="2"/>
      <c r="G120" s="2"/>
      <c r="H120" s="2"/>
      <c r="I120" s="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2:21" ht="15.75" x14ac:dyDescent="0.25">
      <c r="B121" s="2"/>
      <c r="C121" s="2"/>
      <c r="D121" s="2"/>
      <c r="E121" s="2"/>
      <c r="F121" s="2"/>
      <c r="G121" s="2"/>
      <c r="H121" s="2"/>
      <c r="I121" s="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2:21" ht="15.75" x14ac:dyDescent="0.25">
      <c r="B122" s="2"/>
      <c r="C122" s="2"/>
      <c r="D122" s="2"/>
      <c r="E122" s="2"/>
      <c r="F122" s="2"/>
      <c r="G122" s="2"/>
      <c r="H122" s="2"/>
      <c r="I122" s="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2:21" x14ac:dyDescent="0.25">
      <c r="I123" s="1"/>
    </row>
    <row r="124" spans="2:21" x14ac:dyDescent="0.25">
      <c r="I124" s="1"/>
    </row>
    <row r="125" spans="2:21" x14ac:dyDescent="0.25">
      <c r="I125" s="1"/>
    </row>
    <row r="126" spans="2:21" x14ac:dyDescent="0.25">
      <c r="I126" s="1"/>
    </row>
  </sheetData>
  <mergeCells count="1">
    <mergeCell ref="H27:K27"/>
  </mergeCells>
  <hyperlinks>
    <hyperlink ref="C96" r:id="rId1" display="https://www.boehmwanderkarten.de/wandern/is_lohsdorf_2006.html bis " xr:uid="{DA131074-7500-4954-AC86-BE3891A630D1}"/>
  </hyperlinks>
  <pageMargins left="0.7" right="0.7" top="0.78740157499999996" bottom="0.78740157499999996" header="0.3" footer="0.3"/>
  <pageSetup paperSize="9" scale="48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2025-08-22T11:25:02Z</cp:lastPrinted>
  <dcterms:created xsi:type="dcterms:W3CDTF">2025-04-01T10:04:06Z</dcterms:created>
  <dcterms:modified xsi:type="dcterms:W3CDTF">2025-08-22T11:31:02Z</dcterms:modified>
</cp:coreProperties>
</file>